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7670" windowHeight="12150" activeTab="0"/>
  </bookViews>
  <sheets>
    <sheet name="pauschal" sheetId="1" r:id="rId1"/>
    <sheet name="Tabelle1" sheetId="2" r:id="rId2"/>
  </sheets>
  <definedNames/>
  <calcPr fullCalcOnLoad="1"/>
</workbook>
</file>

<file path=xl/sharedStrings.xml><?xml version="1.0" encoding="utf-8"?>
<sst xmlns="http://schemas.openxmlformats.org/spreadsheetml/2006/main" count="119" uniqueCount="63">
  <si>
    <t>CHF</t>
  </si>
  <si>
    <t>Anleitung für die Berechnung der Garantiesumme für pauschale Sicherheitsleistungen</t>
  </si>
  <si>
    <t>Exporteur / Notifizierer:</t>
  </si>
  <si>
    <t>(bitte ausfüllen)</t>
  </si>
  <si>
    <t>Wird berechnet</t>
  </si>
  <si>
    <t>Diese Felder bitte ausfüllen</t>
  </si>
  <si>
    <t>Zug</t>
  </si>
  <si>
    <t>Schiff</t>
  </si>
  <si>
    <t xml:space="preserve">CHF </t>
  </si>
  <si>
    <t xml:space="preserve">LKW </t>
  </si>
  <si>
    <t>LKW (25t)</t>
  </si>
  <si>
    <t>Zug (800t)</t>
  </si>
  <si>
    <t xml:space="preserve"> </t>
  </si>
  <si>
    <t>Entsorgungs-kosten (EK)</t>
  </si>
  <si>
    <t xml:space="preserve">notifizierte Jahresmenge (JM) </t>
  </si>
  <si>
    <t>Transport-kosten (TK)</t>
  </si>
  <si>
    <t>Monate</t>
  </si>
  <si>
    <t>CHF / Tonne</t>
  </si>
  <si>
    <t>Tonnen / Jahr</t>
  </si>
  <si>
    <t>Tonnen</t>
  </si>
  <si>
    <t xml:space="preserve">Monate bis Entsorgung bestätigt (AM) </t>
  </si>
  <si>
    <t>abhängig von Transportmittel</t>
  </si>
  <si>
    <t xml:space="preserve">  </t>
  </si>
  <si>
    <t xml:space="preserve">"L" / "B" / "S" </t>
  </si>
  <si>
    <t xml:space="preserve">Pauschalgarantiesumme = ∑ GS = </t>
  </si>
  <si>
    <t>_______________________________</t>
  </si>
  <si>
    <t xml:space="preserve">"1" für "nein", "2" für "ja" </t>
  </si>
  <si>
    <t>im Zusammenhang mit der grenzüberschreitenden Verbringung von Abfällen</t>
  </si>
  <si>
    <t>Erläuterungen zu den auszufüllenden Feldern (gelb)</t>
  </si>
  <si>
    <t>Erläuterungen zu den Berechnungen (blau und rot)</t>
  </si>
  <si>
    <r>
      <rPr>
        <b/>
        <sz val="10"/>
        <color indexed="8"/>
        <rFont val="Arial"/>
        <family val="2"/>
      </rPr>
      <t>EK:</t>
    </r>
    <r>
      <rPr>
        <sz val="10"/>
        <color indexed="8"/>
        <rFont val="Arial"/>
        <family val="2"/>
      </rPr>
      <t xml:space="preserve"> Grundsätzlich sind diejenigen Kosten einzusetzen, die bei einer Entsorgung in der Schweiz anfallen würden. Fehlen Entsorgungsmöglichkeiten in der Schweiz,  können die realen Entsorgungskosten, die mit dem Entsorgungsunternehmen vereinbart worden sind, eingesetzt werden. Falls die Abfälle einen positiven Marktwert aufweisen, ist CHF 0.-- einzusetzen. </t>
    </r>
  </si>
  <si>
    <t>Bei den anschliessend aufgeführten Abfällen ist von folgenden Ensorgsungskosten auszugehen: Altreifen: CHF 120.--/t (ohne Aufgummierung); Altfahrzeuge, elektronische Bestandteile aus Geräten (z.B. Leiterplatten), Altkabel, Speiseöle- und Fette, Holzabfälle: CHF 0.--/t.</t>
  </si>
  <si>
    <r>
      <rPr>
        <b/>
        <sz val="10"/>
        <color indexed="8"/>
        <rFont val="Arial"/>
        <family val="2"/>
      </rPr>
      <t>JM:</t>
    </r>
    <r>
      <rPr>
        <sz val="10"/>
        <color indexed="8"/>
        <rFont val="Arial"/>
        <family val="2"/>
      </rPr>
      <t xml:space="preserve">  Es ist die im Feld 5 des Notifzierungsformulars beantragte Menge einzusetzen. Wird eine Dauer von mehr als einem Jahr beantragt, ist die pro Jahr vorgesehene Menge einzusetzen.</t>
    </r>
  </si>
  <si>
    <r>
      <rPr>
        <b/>
        <sz val="10"/>
        <color indexed="8"/>
        <rFont val="Arial"/>
        <family val="2"/>
      </rPr>
      <t>AM:</t>
    </r>
    <r>
      <rPr>
        <sz val="10"/>
        <color indexed="8"/>
        <rFont val="Arial"/>
        <family val="2"/>
      </rPr>
      <t xml:space="preserve"> Es ist die Anzahl Monate einzusetzen, innert welcher sich das Entsorgungsunternehmen im Ausland vertraglich verpflichtet, die Entsorgung zu bestätigen. Werden kürzere Fristen vereinbart, sind unabhänig davon mindestens 2 Monate einzusetzen. Ausgenommen davon sind folgende Abfallarten: Altreifen zur Aufgummierung, Altfahrzeuge, elektronische Bestandteile aus Geräten (z.B. Leiterplatten), Altkabel (ohne Erdkabel), Speiseöle- und Fette, Holzabfälle. Für diese Abfallarten dürfen 0 Monate eingesetzt werden.</t>
    </r>
  </si>
  <si>
    <r>
      <rPr>
        <b/>
        <sz val="10"/>
        <color indexed="8"/>
        <rFont val="Arial"/>
        <family val="2"/>
      </rPr>
      <t>TK:</t>
    </r>
    <r>
      <rPr>
        <sz val="10"/>
        <color indexed="8"/>
        <rFont val="Arial"/>
        <family val="2"/>
      </rPr>
      <t xml:space="preserve"> Mit Transportkosten sind die zu erwartenden Kosten für den Rücktransport der Abfälle zum Abfallerzeuger gemeint. </t>
    </r>
  </si>
  <si>
    <r>
      <rPr>
        <b/>
        <sz val="10"/>
        <color indexed="8"/>
        <rFont val="Arial"/>
        <family val="2"/>
      </rPr>
      <t>ZK:</t>
    </r>
    <r>
      <rPr>
        <sz val="10"/>
        <color indexed="8"/>
        <rFont val="Arial"/>
        <family val="2"/>
      </rPr>
      <t xml:space="preserve"> Die Zusatzkosten umfassen die Kosten für eine alllfällige Zwischenlagerung über 180 Tage und notwendige Analysen. Massgebend ist einerseits die Menge, die maximal während einer Woche unterwegs ist. Dabei wird die notifzierte Menge sowie das Nutzlast des Transportmittels berücksichtigt. Bei den Kosten für die Zwischenlagerung wird unterschieden, ob es sich um ein Gefahrgut handelt oder nicht. Betreffend den Analysekosten wird ein Pauschalbetrag hinterlegt. </t>
    </r>
  </si>
  <si>
    <r>
      <t>MV:</t>
    </r>
    <r>
      <rPr>
        <sz val="10"/>
        <color indexed="8"/>
        <rFont val="Arial"/>
        <family val="2"/>
      </rPr>
      <t xml:space="preserve"> Falls im Entsorgungsvertrag festgelegt wird, dass die Entsorgungsnachweise in einem kürzeren Zeitraum als 12 Monate vorliegen, wird die entsprechende Teilmenge versichert. Für die Berechnung der Teilmenge wird jeweils 1 Monat dazu addiert.                                                  MV = JM/12 x (AM + 1)</t>
    </r>
  </si>
  <si>
    <r>
      <rPr>
        <b/>
        <sz val="10"/>
        <rFont val="Arial"/>
        <family val="2"/>
      </rPr>
      <t>GS:</t>
    </r>
    <r>
      <rPr>
        <sz val="10"/>
        <rFont val="Arial"/>
        <family val="2"/>
      </rPr>
      <t xml:space="preserve"> Die Garantiesumme entspricht der Teilmenge Abfall mit Sicherheitszuschlag multipliziert mit den Entsorgungskosten + die Teilmenge Abfall mit Sicherheitszuschlag multipliziert mit den Transportkosten + die Zusatzkosten.                                                GS = (EK x MV) + (TK x MV) + ZK</t>
    </r>
  </si>
  <si>
    <t>Teilmenge mit Sicherheits-zuschlag (MV)</t>
  </si>
  <si>
    <r>
      <t xml:space="preserve">Für die </t>
    </r>
    <r>
      <rPr>
        <b/>
        <sz val="10"/>
        <rFont val="Arial"/>
        <family val="2"/>
      </rPr>
      <t>Pauschalgarantie</t>
    </r>
    <r>
      <rPr>
        <sz val="10"/>
        <rFont val="Arial"/>
        <family val="2"/>
      </rPr>
      <t xml:space="preserve"> werden alle Einzelgarantiesummen addiert.</t>
    </r>
  </si>
  <si>
    <t>Transport-mittel</t>
  </si>
  <si>
    <t>Gefahrgut</t>
  </si>
  <si>
    <r>
      <rPr>
        <b/>
        <sz val="10"/>
        <color indexed="8"/>
        <rFont val="Arial"/>
        <family val="2"/>
      </rPr>
      <t xml:space="preserve">Gefahrgut und Transportmittel: </t>
    </r>
    <r>
      <rPr>
        <sz val="10"/>
        <color indexed="8"/>
        <rFont val="Arial"/>
        <family val="2"/>
      </rPr>
      <t xml:space="preserve">Für die Berechnung der Zusatzkosten bzw. Kosten für die Zwischenlagerung sind Angaben über das Transportmittel sowie die Klassierung der Abfälle nach dem Gefahrgutrecht (ADR/SDR,RID/RSD) zu machen. Es ist zu unterscheiden zwischen Transport per LKW oder einzelnen Bahnwagen (L), Blockzug (B) und Binnenschifffahrt (S). </t>
    </r>
  </si>
  <si>
    <t>Ladekapazität t</t>
  </si>
  <si>
    <t>Wochenmenge t</t>
  </si>
  <si>
    <t>minimum 1 Fahrt</t>
  </si>
  <si>
    <t>1 Fahrt &lt; Menge &lt; JM</t>
  </si>
  <si>
    <t xml:space="preserve">ZK </t>
  </si>
  <si>
    <t>Lagerkosten CHF/ t</t>
  </si>
  <si>
    <t>Analyse (pauschal) CHF</t>
  </si>
  <si>
    <t>Stand: 01.11.2014</t>
  </si>
  <si>
    <t>Zusatzkosten</t>
  </si>
  <si>
    <t xml:space="preserve">Berechnung </t>
  </si>
  <si>
    <t>ACHTUNG: Die Zusatzkosten-Rechnungen sind für öffentliche Vorlage auszublenden, d.h. Zahlen weiss einfärben</t>
  </si>
  <si>
    <t>Zusatzkosten (ZK)</t>
  </si>
  <si>
    <t xml:space="preserve">Garantiesumme (GS) </t>
  </si>
  <si>
    <t>Schiff (1400t)</t>
  </si>
  <si>
    <t xml:space="preserve"> CH00</t>
  </si>
  <si>
    <t>Name</t>
  </si>
  <si>
    <t>Nr.:</t>
  </si>
  <si>
    <t>Notifikation</t>
  </si>
  <si>
    <t xml:space="preserve">Beseitiungsanlage </t>
  </si>
  <si>
    <t>______</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</si>
</sst>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DM&quot;;\-#,##0\ &quot;DM&quot;"/>
    <numFmt numFmtId="171" formatCode="#,##0\ &quot;DM&quot;;[Red]\-#,##0\ &quot;DM&quot;"/>
    <numFmt numFmtId="172" formatCode="#,##0.00\ &quot;DM&quot;;\-#,##0.00\ &quot;DM&quot;"/>
    <numFmt numFmtId="173" formatCode="#,##0.00\ &quot;DM&quot;;[Red]\-#,##0.00\ &quot;DM&quot;"/>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0.0"/>
    <numFmt numFmtId="179" formatCode="0.0%"/>
    <numFmt numFmtId="180" formatCode="&quot;Ja&quot;;&quot;Ja&quot;;&quot;Nein&quot;"/>
    <numFmt numFmtId="181" formatCode="&quot;Wahr&quot;;&quot;Wahr&quot;;&quot;Falsch&quot;"/>
    <numFmt numFmtId="182" formatCode="&quot;Ein&quot;;&quot;Ein&quot;;&quot;Aus&quot;"/>
    <numFmt numFmtId="183" formatCode="[$€-2]\ #,##0.00_);[Red]\([$€-2]\ #,##0.00\)"/>
    <numFmt numFmtId="184" formatCode="0.00000"/>
    <numFmt numFmtId="185" formatCode="0.0000"/>
    <numFmt numFmtId="186" formatCode="0.000"/>
    <numFmt numFmtId="187" formatCode="_-* #,##0.0\ _D_M_-;\-* #,##0.0\ _D_M_-;_-* &quot;-&quot;??\ _D_M_-;_-@_-"/>
    <numFmt numFmtId="188" formatCode="_-* #,##0\ _D_M_-;\-* #,##0\ _D_M_-;_-* &quot;-&quot;??\ _D_M_-;_-@_-"/>
    <numFmt numFmtId="189" formatCode="0.000000"/>
    <numFmt numFmtId="190" formatCode="[$-807]dddd\,\ d\.\ mmmm\ yyyy"/>
  </numFmts>
  <fonts count="58">
    <font>
      <sz val="10"/>
      <name val="Arial"/>
      <family val="0"/>
    </font>
    <font>
      <b/>
      <sz val="14"/>
      <name val="Arial"/>
      <family val="2"/>
    </font>
    <font>
      <b/>
      <sz val="10"/>
      <name val="Arial"/>
      <family val="2"/>
    </font>
    <font>
      <sz val="8"/>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u val="single"/>
      <sz val="10"/>
      <color indexed="8"/>
      <name val="Arial"/>
      <family val="2"/>
    </font>
    <font>
      <sz val="9"/>
      <name val="Arial"/>
      <family val="2"/>
    </font>
    <font>
      <b/>
      <sz val="9"/>
      <name val="Arial"/>
      <family val="2"/>
    </font>
    <font>
      <sz val="10"/>
      <color indexed="10"/>
      <name val="Arial"/>
      <family val="2"/>
    </font>
    <font>
      <b/>
      <sz val="9"/>
      <color indexed="12"/>
      <name val="Arial"/>
      <family val="2"/>
    </font>
    <font>
      <b/>
      <u val="single"/>
      <sz val="9"/>
      <color indexed="12"/>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b/>
      <sz val="11"/>
      <color indexed="12"/>
      <name val="Arial"/>
      <family val="2"/>
    </font>
    <font>
      <b/>
      <sz val="8"/>
      <color indexed="12"/>
      <name val="Arial"/>
      <family val="2"/>
    </font>
    <font>
      <sz val="9"/>
      <color indexed="12"/>
      <name val="Arial"/>
      <family val="2"/>
    </font>
    <font>
      <sz val="9"/>
      <color indexed="9"/>
      <name val="Arial"/>
      <family val="2"/>
    </font>
    <font>
      <sz val="8"/>
      <color indexed="9"/>
      <name val="Arial"/>
      <family val="2"/>
    </font>
    <font>
      <b/>
      <u val="single"/>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1"/>
      <color rgb="FF0000FF"/>
      <name val="Arial"/>
      <family val="2"/>
    </font>
    <font>
      <b/>
      <sz val="8"/>
      <color rgb="FF0000FF"/>
      <name val="Arial"/>
      <family val="2"/>
    </font>
    <font>
      <b/>
      <sz val="9"/>
      <color rgb="FF0000FF"/>
      <name val="Arial"/>
      <family val="2"/>
    </font>
    <font>
      <sz val="9"/>
      <color rgb="FF0000FF"/>
      <name val="Arial"/>
      <family val="2"/>
    </font>
    <font>
      <sz val="9"/>
      <color theme="0"/>
      <name val="Arial"/>
      <family val="2"/>
    </font>
    <font>
      <sz val="8"/>
      <color theme="0"/>
      <name val="Arial"/>
      <family val="2"/>
    </font>
    <font>
      <b/>
      <u val="single"/>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99"/>
        <bgColor indexed="64"/>
      </patternFill>
    </fill>
    <fill>
      <patternFill patternType="solid">
        <fgColor indexed="47"/>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5"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87">
    <xf numFmtId="0" fontId="0" fillId="0" borderId="0" xfId="0" applyAlignment="1">
      <alignment/>
    </xf>
    <xf numFmtId="0" fontId="0" fillId="0" borderId="0" xfId="0" applyAlignment="1" applyProtection="1">
      <alignment/>
      <protection hidden="1"/>
    </xf>
    <xf numFmtId="0" fontId="51" fillId="33" borderId="0" xfId="0" applyFont="1" applyFill="1" applyAlignment="1" applyProtection="1">
      <alignment/>
      <protection hidden="1"/>
    </xf>
    <xf numFmtId="0" fontId="0" fillId="33" borderId="0" xfId="0" applyFill="1" applyAlignment="1" applyProtection="1">
      <alignment/>
      <protection hidden="1"/>
    </xf>
    <xf numFmtId="0" fontId="52" fillId="33" borderId="0" xfId="0" applyFont="1" applyFill="1" applyAlignment="1" applyProtection="1">
      <alignment/>
      <protection hidden="1"/>
    </xf>
    <xf numFmtId="0" fontId="1" fillId="0" borderId="0" xfId="0" applyFont="1" applyAlignment="1" applyProtection="1">
      <alignment/>
      <protection hidden="1"/>
    </xf>
    <xf numFmtId="0" fontId="9" fillId="0" borderId="10" xfId="0" applyFont="1" applyBorder="1" applyAlignment="1" applyProtection="1">
      <alignment wrapText="1"/>
      <protection hidden="1"/>
    </xf>
    <xf numFmtId="0" fontId="9" fillId="0" borderId="0" xfId="0" applyFont="1" applyBorder="1" applyAlignment="1" applyProtection="1">
      <alignment wrapText="1"/>
      <protection hidden="1"/>
    </xf>
    <xf numFmtId="0" fontId="9" fillId="0" borderId="11" xfId="0" applyFont="1" applyBorder="1" applyAlignment="1" applyProtection="1">
      <alignment wrapText="1"/>
      <protection hidden="1"/>
    </xf>
    <xf numFmtId="0" fontId="0" fillId="0" borderId="0" xfId="0" applyFont="1" applyAlignment="1" applyProtection="1">
      <alignment/>
      <protection hidden="1"/>
    </xf>
    <xf numFmtId="0" fontId="3" fillId="0" borderId="10"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0" fillId="0" borderId="10" xfId="0" applyBorder="1" applyAlignment="1" applyProtection="1">
      <alignment/>
      <protection hidden="1"/>
    </xf>
    <xf numFmtId="0" fontId="0" fillId="0" borderId="0" xfId="0" applyBorder="1" applyAlignment="1" applyProtection="1">
      <alignment/>
      <protection hidden="1"/>
    </xf>
    <xf numFmtId="0" fontId="0" fillId="0" borderId="11" xfId="0" applyBorder="1" applyAlignment="1" applyProtection="1">
      <alignment/>
      <protection hidden="1"/>
    </xf>
    <xf numFmtId="188" fontId="9" fillId="6" borderId="12" xfId="42" applyNumberFormat="1" applyFont="1" applyFill="1" applyBorder="1" applyAlignment="1" applyProtection="1">
      <alignment/>
      <protection hidden="1"/>
    </xf>
    <xf numFmtId="188" fontId="9" fillId="13" borderId="12" xfId="42" applyNumberFormat="1" applyFont="1" applyFill="1" applyBorder="1" applyAlignment="1" applyProtection="1">
      <alignment/>
      <protection hidden="1"/>
    </xf>
    <xf numFmtId="0" fontId="0" fillId="0" borderId="13" xfId="0" applyBorder="1" applyAlignment="1" applyProtection="1">
      <alignment/>
      <protection hidden="1"/>
    </xf>
    <xf numFmtId="0" fontId="2" fillId="0" borderId="0" xfId="0" applyFont="1" applyFill="1" applyBorder="1" applyAlignment="1" applyProtection="1">
      <alignment horizontal="right"/>
      <protection hidden="1"/>
    </xf>
    <xf numFmtId="0" fontId="2" fillId="0" borderId="0" xfId="0" applyFont="1" applyBorder="1" applyAlignment="1" applyProtection="1">
      <alignment horizontal="right"/>
      <protection hidden="1"/>
    </xf>
    <xf numFmtId="0" fontId="10" fillId="0" borderId="0" xfId="0" applyFont="1" applyBorder="1" applyAlignment="1" applyProtection="1">
      <alignment horizontal="right"/>
      <protection hidden="1"/>
    </xf>
    <xf numFmtId="3" fontId="10" fillId="34" borderId="14" xfId="0" applyNumberFormat="1" applyFont="1" applyFill="1" applyBorder="1" applyAlignment="1" applyProtection="1">
      <alignment/>
      <protection hidden="1"/>
    </xf>
    <xf numFmtId="3" fontId="10" fillId="0" borderId="0" xfId="0" applyNumberFormat="1" applyFont="1" applyFill="1" applyBorder="1" applyAlignment="1" applyProtection="1">
      <alignment/>
      <protection hidden="1"/>
    </xf>
    <xf numFmtId="0" fontId="0" fillId="0" borderId="0" xfId="0" applyAlignment="1" applyProtection="1">
      <alignment horizontal="right"/>
      <protection hidden="1"/>
    </xf>
    <xf numFmtId="14" fontId="3" fillId="0" borderId="0" xfId="0" applyNumberFormat="1" applyFont="1" applyAlignment="1" applyProtection="1">
      <alignment/>
      <protection hidden="1"/>
    </xf>
    <xf numFmtId="0" fontId="0" fillId="0" borderId="0" xfId="0" applyAlignment="1" applyProtection="1">
      <alignment wrapText="1"/>
      <protection hidden="1"/>
    </xf>
    <xf numFmtId="0" fontId="8" fillId="0" borderId="0" xfId="0" applyFont="1" applyAlignment="1" applyProtection="1">
      <alignment/>
      <protection hidden="1"/>
    </xf>
    <xf numFmtId="0" fontId="6" fillId="0" borderId="0" xfId="0" applyFont="1" applyAlignment="1" applyProtection="1">
      <alignment horizontal="left" vertical="top" wrapText="1"/>
      <protection hidden="1"/>
    </xf>
    <xf numFmtId="0" fontId="6" fillId="0" borderId="0" xfId="0" applyFont="1" applyAlignment="1" applyProtection="1">
      <alignment horizontal="left" wrapText="1"/>
      <protection hidden="1"/>
    </xf>
    <xf numFmtId="0" fontId="0" fillId="0" borderId="0" xfId="0" applyAlignment="1" applyProtection="1">
      <alignment horizontal="left"/>
      <protection hidden="1"/>
    </xf>
    <xf numFmtId="0" fontId="6" fillId="0" borderId="0" xfId="0" applyFont="1" applyFill="1" applyAlignment="1" applyProtection="1">
      <alignment horizontal="left" vertical="top" wrapText="1"/>
      <protection hidden="1"/>
    </xf>
    <xf numFmtId="0" fontId="6" fillId="0" borderId="0" xfId="0" applyFont="1" applyAlignment="1" applyProtection="1">
      <alignment horizontal="left"/>
      <protection hidden="1"/>
    </xf>
    <xf numFmtId="0" fontId="11" fillId="0" borderId="0" xfId="0" applyFont="1" applyAlignment="1" applyProtection="1">
      <alignment horizontal="left"/>
      <protection hidden="1"/>
    </xf>
    <xf numFmtId="0" fontId="8" fillId="0" borderId="0" xfId="0" applyFont="1" applyAlignment="1" applyProtection="1">
      <alignment horizontal="left"/>
      <protection hidden="1"/>
    </xf>
    <xf numFmtId="0" fontId="6" fillId="0" borderId="0" xfId="0" applyFont="1" applyBorder="1" applyAlignment="1" applyProtection="1">
      <alignment horizontal="left" vertical="top" wrapText="1"/>
      <protection hidden="1"/>
    </xf>
    <xf numFmtId="0" fontId="0" fillId="0" borderId="0" xfId="0" applyAlignment="1" applyProtection="1">
      <alignment horizontal="left" wrapText="1"/>
      <protection hidden="1"/>
    </xf>
    <xf numFmtId="0" fontId="6" fillId="0" borderId="0" xfId="0" applyFont="1" applyBorder="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0" fillId="33" borderId="0" xfId="0" applyFill="1" applyAlignment="1" applyProtection="1">
      <alignment/>
      <protection hidden="1" locked="0"/>
    </xf>
    <xf numFmtId="0" fontId="51" fillId="33" borderId="0" xfId="0" applyFont="1" applyFill="1" applyAlignment="1" applyProtection="1">
      <alignment/>
      <protection hidden="1" locked="0"/>
    </xf>
    <xf numFmtId="0" fontId="9" fillId="33" borderId="12" xfId="0" applyFont="1" applyFill="1" applyBorder="1" applyAlignment="1" applyProtection="1">
      <alignment/>
      <protection hidden="1" locked="0"/>
    </xf>
    <xf numFmtId="0" fontId="49" fillId="0" borderId="0" xfId="0" applyFont="1" applyAlignment="1" applyProtection="1">
      <alignment/>
      <protection hidden="1"/>
    </xf>
    <xf numFmtId="188" fontId="9" fillId="33" borderId="12" xfId="42" applyNumberFormat="1" applyFont="1" applyFill="1" applyBorder="1" applyAlignment="1" applyProtection="1">
      <alignment/>
      <protection hidden="1" locked="0"/>
    </xf>
    <xf numFmtId="0" fontId="53" fillId="33" borderId="0" xfId="0" applyFont="1" applyFill="1" applyAlignment="1" applyProtection="1">
      <alignment/>
      <protection hidden="1"/>
    </xf>
    <xf numFmtId="0" fontId="10" fillId="33" borderId="0" xfId="0" applyFont="1" applyFill="1" applyAlignment="1" applyProtection="1">
      <alignment/>
      <protection hidden="1"/>
    </xf>
    <xf numFmtId="0" fontId="10" fillId="0" borderId="0" xfId="0" applyFont="1" applyAlignment="1" applyProtection="1">
      <alignment/>
      <protection hidden="1"/>
    </xf>
    <xf numFmtId="0" fontId="12" fillId="33" borderId="0" xfId="0" applyFont="1" applyFill="1" applyAlignment="1" applyProtection="1">
      <alignment horizontal="left" vertical="center"/>
      <protection hidden="1" locked="0"/>
    </xf>
    <xf numFmtId="0" fontId="13" fillId="33" borderId="0" xfId="0" applyFont="1" applyFill="1" applyAlignment="1" applyProtection="1">
      <alignment horizontal="left" vertical="center"/>
      <protection hidden="1" locked="0"/>
    </xf>
    <xf numFmtId="0" fontId="54" fillId="33" borderId="0" xfId="0" applyFont="1" applyFill="1" applyAlignment="1" applyProtection="1">
      <alignment/>
      <protection hidden="1"/>
    </xf>
    <xf numFmtId="0" fontId="53" fillId="33" borderId="0" xfId="0" applyFont="1" applyFill="1" applyAlignment="1" applyProtection="1">
      <alignment wrapText="1"/>
      <protection hidden="1"/>
    </xf>
    <xf numFmtId="188" fontId="9" fillId="0" borderId="0" xfId="0" applyNumberFormat="1" applyFont="1" applyFill="1" applyBorder="1" applyAlignment="1" applyProtection="1">
      <alignment horizontal="right"/>
      <protection hidden="1"/>
    </xf>
    <xf numFmtId="0" fontId="12" fillId="33" borderId="0" xfId="0" applyFont="1" applyFill="1" applyAlignment="1" applyProtection="1">
      <alignment horizontal="left" vertical="center"/>
      <protection hidden="1" locked="0"/>
    </xf>
    <xf numFmtId="0" fontId="9" fillId="33" borderId="12" xfId="0" applyFont="1" applyFill="1" applyBorder="1" applyAlignment="1" applyProtection="1">
      <alignment/>
      <protection hidden="1" locked="0"/>
    </xf>
    <xf numFmtId="0" fontId="35" fillId="0" borderId="0" xfId="0" applyFont="1" applyFill="1" applyBorder="1" applyAlignment="1" applyProtection="1">
      <alignment/>
      <protection hidden="1"/>
    </xf>
    <xf numFmtId="0" fontId="50" fillId="0" borderId="0" xfId="0" applyFont="1" applyFill="1" applyBorder="1" applyAlignment="1" applyProtection="1">
      <alignment/>
      <protection hidden="1"/>
    </xf>
    <xf numFmtId="0" fontId="35" fillId="0" borderId="0" xfId="0" applyFont="1" applyAlignment="1" applyProtection="1">
      <alignment/>
      <protection hidden="1"/>
    </xf>
    <xf numFmtId="0" fontId="35" fillId="0" borderId="0" xfId="0" applyFont="1" applyFill="1" applyBorder="1" applyAlignment="1" applyProtection="1">
      <alignment wrapText="1"/>
      <protection hidden="1"/>
    </xf>
    <xf numFmtId="0" fontId="55" fillId="0" borderId="0" xfId="0" applyFont="1" applyFill="1" applyBorder="1" applyAlignment="1" applyProtection="1">
      <alignment/>
      <protection hidden="1"/>
    </xf>
    <xf numFmtId="0" fontId="56" fillId="0" borderId="0" xfId="0" applyFont="1" applyFill="1" applyBorder="1" applyAlignment="1" applyProtection="1">
      <alignment/>
      <protection hidden="1"/>
    </xf>
    <xf numFmtId="0" fontId="56" fillId="0" borderId="0" xfId="0" applyFont="1" applyAlignment="1" applyProtection="1">
      <alignment/>
      <protection hidden="1"/>
    </xf>
    <xf numFmtId="0" fontId="56" fillId="0" borderId="0" xfId="0" applyFont="1" applyFill="1" applyBorder="1" applyAlignment="1" applyProtection="1">
      <alignment wrapText="1"/>
      <protection hidden="1"/>
    </xf>
    <xf numFmtId="0" fontId="56" fillId="0" borderId="0" xfId="0" applyFont="1" applyAlignment="1" applyProtection="1">
      <alignment wrapText="1"/>
      <protection hidden="1"/>
    </xf>
    <xf numFmtId="188" fontId="35" fillId="0" borderId="0" xfId="42" applyNumberFormat="1" applyFont="1" applyFill="1" applyBorder="1" applyAlignment="1" applyProtection="1">
      <alignment/>
      <protection hidden="1"/>
    </xf>
    <xf numFmtId="178" fontId="35" fillId="0" borderId="0" xfId="0" applyNumberFormat="1" applyFont="1" applyFill="1" applyBorder="1" applyAlignment="1" applyProtection="1">
      <alignment/>
      <protection hidden="1"/>
    </xf>
    <xf numFmtId="1" fontId="35" fillId="0" borderId="0" xfId="0" applyNumberFormat="1" applyFont="1" applyFill="1" applyBorder="1" applyAlignment="1" applyProtection="1">
      <alignment/>
      <protection hidden="1"/>
    </xf>
    <xf numFmtId="188" fontId="35" fillId="0" borderId="0" xfId="42" applyNumberFormat="1" applyFont="1" applyFill="1" applyBorder="1" applyAlignment="1" applyProtection="1">
      <alignment horizontal="right"/>
      <protection hidden="1"/>
    </xf>
    <xf numFmtId="0" fontId="35" fillId="0" borderId="0" xfId="0" applyFont="1" applyFill="1" applyBorder="1" applyAlignment="1" applyProtection="1">
      <alignment horizontal="right"/>
      <protection hidden="1"/>
    </xf>
    <xf numFmtId="0" fontId="35" fillId="0" borderId="0" xfId="0" applyFont="1" applyFill="1" applyBorder="1" applyAlignment="1" applyProtection="1">
      <alignment horizontal="left" vertical="top" wrapText="1"/>
      <protection hidden="1"/>
    </xf>
    <xf numFmtId="0" fontId="35" fillId="0" borderId="0" xfId="0" applyFont="1" applyFill="1" applyBorder="1" applyAlignment="1" applyProtection="1">
      <alignment horizontal="left" wrapText="1"/>
      <protection hidden="1"/>
    </xf>
    <xf numFmtId="0" fontId="35" fillId="0" borderId="0" xfId="0" applyFont="1" applyFill="1" applyBorder="1" applyAlignment="1" applyProtection="1">
      <alignment horizontal="left"/>
      <protection hidden="1"/>
    </xf>
    <xf numFmtId="0" fontId="56" fillId="0" borderId="0" xfId="0" applyFont="1" applyFill="1" applyBorder="1" applyAlignment="1" applyProtection="1">
      <alignment horizontal="right"/>
      <protection hidden="1"/>
    </xf>
    <xf numFmtId="0" fontId="57" fillId="0" borderId="0" xfId="0" applyFont="1" applyFill="1" applyBorder="1" applyAlignment="1" applyProtection="1">
      <alignment/>
      <protection hidden="1"/>
    </xf>
    <xf numFmtId="0" fontId="0" fillId="0" borderId="0" xfId="0" applyAlignment="1" applyProtection="1">
      <alignment/>
      <protection hidden="1" locked="0"/>
    </xf>
    <xf numFmtId="0" fontId="0" fillId="12" borderId="15" xfId="0" applyFill="1" applyBorder="1" applyAlignment="1" applyProtection="1">
      <alignment horizontal="center"/>
      <protection hidden="1"/>
    </xf>
    <xf numFmtId="0" fontId="0" fillId="12" borderId="16" xfId="0" applyFill="1" applyBorder="1" applyAlignment="1" applyProtection="1">
      <alignment horizontal="center"/>
      <protection hidden="1"/>
    </xf>
    <xf numFmtId="0" fontId="0" fillId="12" borderId="17" xfId="0" applyFill="1" applyBorder="1" applyAlignment="1" applyProtection="1">
      <alignment horizontal="center"/>
      <protection hidden="1"/>
    </xf>
    <xf numFmtId="0" fontId="0" fillId="33" borderId="15" xfId="0" applyFill="1" applyBorder="1" applyAlignment="1" applyProtection="1">
      <alignment horizontal="center"/>
      <protection hidden="1"/>
    </xf>
    <xf numFmtId="0" fontId="0" fillId="33" borderId="16" xfId="0" applyFill="1" applyBorder="1" applyAlignment="1" applyProtection="1">
      <alignment horizontal="center"/>
      <protection hidden="1"/>
    </xf>
    <xf numFmtId="0" fontId="0" fillId="33" borderId="17" xfId="0" applyFill="1" applyBorder="1" applyAlignment="1" applyProtection="1">
      <alignment horizontal="center"/>
      <protection hidden="1"/>
    </xf>
    <xf numFmtId="0" fontId="7" fillId="0" borderId="0" xfId="0" applyFont="1"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6" fillId="0" borderId="0" xfId="0" applyFont="1" applyAlignment="1" applyProtection="1">
      <alignment horizontal="left" vertical="top" wrapText="1"/>
      <protection hidden="1"/>
    </xf>
    <xf numFmtId="0" fontId="6" fillId="0" borderId="0" xfId="0" applyFont="1" applyFill="1" applyAlignment="1" applyProtection="1">
      <alignment horizontal="left" vertical="top" wrapText="1"/>
      <protection hidden="1"/>
    </xf>
    <xf numFmtId="0" fontId="6" fillId="0" borderId="0" xfId="0" applyFont="1" applyAlignment="1" applyProtection="1">
      <alignment horizontal="left"/>
      <protection hidden="1"/>
    </xf>
    <xf numFmtId="0" fontId="6" fillId="0" borderId="0" xfId="0" applyFont="1" applyBorder="1" applyAlignment="1" applyProtection="1">
      <alignment horizontal="left" vertical="top" wrapText="1"/>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352425</xdr:colOff>
      <xdr:row>3</xdr:row>
      <xdr:rowOff>133350</xdr:rowOff>
    </xdr:to>
    <xdr:pic>
      <xdr:nvPicPr>
        <xdr:cNvPr id="1" name="Picture 3" descr="Bundeslogo_RGB_pos_600"/>
        <xdr:cNvPicPr preferRelativeResize="1">
          <a:picLocks noChangeAspect="1"/>
        </xdr:cNvPicPr>
      </xdr:nvPicPr>
      <xdr:blipFill>
        <a:blip r:embed="rId1"/>
        <a:stretch>
          <a:fillRect/>
        </a:stretch>
      </xdr:blipFill>
      <xdr:spPr>
        <a:xfrm>
          <a:off x="0" y="0"/>
          <a:ext cx="28575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7"/>
  <sheetViews>
    <sheetView tabSelected="1" zoomScalePageLayoutView="0" workbookViewId="0" topLeftCell="A1">
      <selection activeCell="L21" sqref="L21"/>
    </sheetView>
  </sheetViews>
  <sheetFormatPr defaultColWidth="11.421875" defaultRowHeight="5.25" customHeight="1"/>
  <cols>
    <col min="1" max="1" width="5.8515625" style="1" customWidth="1"/>
    <col min="2" max="2" width="8.140625" style="1" customWidth="1"/>
    <col min="3" max="3" width="10.28125" style="1" customWidth="1"/>
    <col min="4" max="4" width="2.00390625" style="1" customWidth="1"/>
    <col min="5" max="5" width="11.28125" style="1" customWidth="1"/>
    <col min="6" max="6" width="14.28125" style="1" customWidth="1"/>
    <col min="7" max="7" width="13.57421875" style="1" customWidth="1"/>
    <col min="8" max="8" width="10.421875" style="1" customWidth="1"/>
    <col min="9" max="9" width="11.28125" style="1" customWidth="1"/>
    <col min="10" max="10" width="12.421875" style="1" customWidth="1"/>
    <col min="11" max="11" width="13.57421875" style="1" customWidth="1"/>
    <col min="12" max="12" width="14.421875" style="1" customWidth="1"/>
    <col min="13" max="13" width="14.7109375" style="1" customWidth="1"/>
    <col min="14" max="14" width="4.421875" style="1" customWidth="1"/>
    <col min="15" max="15" width="12.57421875" style="55" customWidth="1"/>
    <col min="16" max="16" width="3.28125" style="55" customWidth="1"/>
    <col min="17" max="17" width="8.8515625" style="55" customWidth="1"/>
    <col min="18" max="19" width="9.57421875" style="55" customWidth="1"/>
    <col min="20" max="20" width="11.57421875" style="55" customWidth="1"/>
    <col min="21" max="21" width="2.140625" style="55" customWidth="1"/>
    <col min="22" max="22" width="13.28125" style="55" customWidth="1"/>
    <col min="23" max="23" width="13.421875" style="55" customWidth="1"/>
    <col min="24" max="24" width="9.28125" style="55" customWidth="1"/>
    <col min="25" max="25" width="12.7109375" style="55" customWidth="1"/>
    <col min="26" max="26" width="1.7109375" style="55" customWidth="1"/>
    <col min="27" max="27" width="12.8515625" style="55" customWidth="1"/>
    <col min="28" max="28" width="13.57421875" style="55" customWidth="1"/>
    <col min="29" max="29" width="9.421875" style="55" customWidth="1"/>
    <col min="30" max="30" width="14.00390625" style="55" customWidth="1"/>
    <col min="31" max="31" width="3.57421875" style="55" customWidth="1"/>
    <col min="32" max="32" width="20.8515625" style="55" customWidth="1"/>
    <col min="33" max="33" width="7.7109375" style="55" customWidth="1"/>
    <col min="34" max="34" width="7.8515625" style="55" customWidth="1"/>
    <col min="35" max="35" width="8.421875" style="55" customWidth="1"/>
    <col min="36" max="36" width="11.421875" style="43" customWidth="1"/>
    <col min="37" max="16384" width="11.421875" style="1" customWidth="1"/>
  </cols>
  <sheetData>
    <row r="1" spans="11:13" ht="15">
      <c r="K1" s="2" t="s">
        <v>2</v>
      </c>
      <c r="L1" s="3"/>
      <c r="M1" s="3"/>
    </row>
    <row r="2" spans="11:13" ht="12.75">
      <c r="K2" s="4" t="s">
        <v>3</v>
      </c>
      <c r="L2" s="3"/>
      <c r="M2" s="3"/>
    </row>
    <row r="3" spans="11:13" ht="12.75">
      <c r="K3" s="40"/>
      <c r="L3" s="40"/>
      <c r="M3" s="40"/>
    </row>
    <row r="4" spans="11:13" ht="15">
      <c r="K4" s="41" t="s">
        <v>25</v>
      </c>
      <c r="L4" s="40"/>
      <c r="M4" s="40"/>
    </row>
    <row r="5" ht="9" customHeight="1"/>
    <row r="6" ht="9" customHeight="1"/>
    <row r="7" ht="9" customHeight="1"/>
    <row r="8" spans="1:15" ht="18">
      <c r="A8" s="5" t="s">
        <v>1</v>
      </c>
      <c r="O8" s="56" t="s">
        <v>53</v>
      </c>
    </row>
    <row r="9" spans="1:35" ht="18">
      <c r="A9" s="5" t="s">
        <v>27</v>
      </c>
      <c r="O9" s="56"/>
      <c r="AF9" s="56"/>
      <c r="AG9" s="55" t="s">
        <v>9</v>
      </c>
      <c r="AH9" s="55" t="s">
        <v>6</v>
      </c>
      <c r="AI9" s="55" t="s">
        <v>7</v>
      </c>
    </row>
    <row r="10" spans="15:35" ht="12" customHeight="1">
      <c r="O10" s="55" t="s">
        <v>52</v>
      </c>
      <c r="AF10" s="57" t="s">
        <v>43</v>
      </c>
      <c r="AG10" s="58">
        <v>25</v>
      </c>
      <c r="AH10" s="55">
        <v>800</v>
      </c>
      <c r="AI10" s="55">
        <v>1400</v>
      </c>
    </row>
    <row r="11" spans="1:35" ht="12.75">
      <c r="A11" s="45" t="s">
        <v>3</v>
      </c>
      <c r="B11" s="45"/>
      <c r="C11" s="45"/>
      <c r="E11" s="78" t="s">
        <v>5</v>
      </c>
      <c r="F11" s="79"/>
      <c r="G11" s="79"/>
      <c r="H11" s="79"/>
      <c r="I11" s="79"/>
      <c r="J11" s="80"/>
      <c r="K11" s="75" t="s">
        <v>4</v>
      </c>
      <c r="L11" s="76"/>
      <c r="M11" s="77"/>
      <c r="O11" s="55" t="s">
        <v>51</v>
      </c>
      <c r="Q11" s="59" t="s">
        <v>10</v>
      </c>
      <c r="R11" s="59"/>
      <c r="S11" s="59"/>
      <c r="T11" s="59"/>
      <c r="U11" s="59"/>
      <c r="V11" s="59" t="s">
        <v>11</v>
      </c>
      <c r="W11" s="59"/>
      <c r="X11" s="59"/>
      <c r="Y11" s="59"/>
      <c r="Z11" s="59"/>
      <c r="AA11" s="59" t="s">
        <v>56</v>
      </c>
      <c r="AB11" s="59"/>
      <c r="AC11" s="59"/>
      <c r="AD11" s="59"/>
      <c r="AF11" s="57" t="s">
        <v>48</v>
      </c>
      <c r="AG11" s="55">
        <v>100</v>
      </c>
      <c r="AH11" s="55">
        <v>100</v>
      </c>
      <c r="AI11" s="55">
        <v>100</v>
      </c>
    </row>
    <row r="12" spans="1:35" ht="36">
      <c r="A12" s="45" t="s">
        <v>60</v>
      </c>
      <c r="B12" s="46"/>
      <c r="C12" s="51" t="s">
        <v>61</v>
      </c>
      <c r="E12" s="6" t="s">
        <v>13</v>
      </c>
      <c r="F12" s="7" t="s">
        <v>14</v>
      </c>
      <c r="G12" s="7" t="s">
        <v>20</v>
      </c>
      <c r="H12" s="7" t="s">
        <v>15</v>
      </c>
      <c r="I12" s="7" t="s">
        <v>41</v>
      </c>
      <c r="J12" s="8" t="s">
        <v>40</v>
      </c>
      <c r="K12" s="7" t="s">
        <v>38</v>
      </c>
      <c r="L12" s="7" t="s">
        <v>54</v>
      </c>
      <c r="M12" s="8" t="s">
        <v>55</v>
      </c>
      <c r="O12" s="60" t="s">
        <v>47</v>
      </c>
      <c r="P12" s="60"/>
      <c r="Q12" s="61" t="s">
        <v>44</v>
      </c>
      <c r="R12" s="61" t="s">
        <v>44</v>
      </c>
      <c r="S12" s="61"/>
      <c r="T12" s="60" t="s">
        <v>22</v>
      </c>
      <c r="U12" s="60"/>
      <c r="V12" s="61" t="s">
        <v>44</v>
      </c>
      <c r="W12" s="61" t="s">
        <v>44</v>
      </c>
      <c r="X12" s="61"/>
      <c r="Y12" s="60" t="s">
        <v>22</v>
      </c>
      <c r="Z12" s="60"/>
      <c r="AA12" s="61" t="s">
        <v>44</v>
      </c>
      <c r="AB12" s="61" t="s">
        <v>44</v>
      </c>
      <c r="AC12" s="61"/>
      <c r="AD12" s="60" t="s">
        <v>22</v>
      </c>
      <c r="AF12" s="57" t="s">
        <v>49</v>
      </c>
      <c r="AG12" s="55">
        <v>500</v>
      </c>
      <c r="AH12" s="55">
        <v>500</v>
      </c>
      <c r="AI12" s="55">
        <v>500</v>
      </c>
    </row>
    <row r="13" spans="1:32" ht="28.5" customHeight="1">
      <c r="A13" s="45" t="s">
        <v>59</v>
      </c>
      <c r="B13" s="46"/>
      <c r="C13" s="50" t="s">
        <v>58</v>
      </c>
      <c r="D13" s="9" t="s">
        <v>12</v>
      </c>
      <c r="E13" s="10" t="s">
        <v>17</v>
      </c>
      <c r="F13" s="11" t="s">
        <v>18</v>
      </c>
      <c r="G13" s="11" t="s">
        <v>16</v>
      </c>
      <c r="H13" s="11" t="s">
        <v>17</v>
      </c>
      <c r="I13" s="11" t="s">
        <v>26</v>
      </c>
      <c r="J13" s="12" t="s">
        <v>23</v>
      </c>
      <c r="K13" s="11" t="s">
        <v>19</v>
      </c>
      <c r="L13" s="11" t="s">
        <v>8</v>
      </c>
      <c r="M13" s="12" t="s">
        <v>8</v>
      </c>
      <c r="O13" s="62" t="s">
        <v>21</v>
      </c>
      <c r="P13" s="62"/>
      <c r="Q13" s="63" t="s">
        <v>45</v>
      </c>
      <c r="R13" s="63" t="s">
        <v>46</v>
      </c>
      <c r="S13" s="63" t="s">
        <v>41</v>
      </c>
      <c r="T13" s="63" t="s">
        <v>47</v>
      </c>
      <c r="U13" s="62"/>
      <c r="V13" s="63" t="s">
        <v>45</v>
      </c>
      <c r="W13" s="63" t="s">
        <v>46</v>
      </c>
      <c r="X13" s="63" t="s">
        <v>41</v>
      </c>
      <c r="Y13" s="63" t="s">
        <v>47</v>
      </c>
      <c r="Z13" s="62"/>
      <c r="AA13" s="63" t="s">
        <v>45</v>
      </c>
      <c r="AB13" s="63" t="s">
        <v>46</v>
      </c>
      <c r="AC13" s="63" t="s">
        <v>41</v>
      </c>
      <c r="AD13" s="63" t="s">
        <v>47</v>
      </c>
      <c r="AF13" s="57"/>
    </row>
    <row r="14" spans="1:13" ht="3.75" customHeight="1">
      <c r="A14" s="47"/>
      <c r="B14" s="47"/>
      <c r="C14" s="47"/>
      <c r="E14" s="13"/>
      <c r="F14" s="14"/>
      <c r="G14" s="14"/>
      <c r="H14" s="14"/>
      <c r="I14" s="14"/>
      <c r="J14" s="15"/>
      <c r="K14" s="14"/>
      <c r="L14" s="14"/>
      <c r="M14" s="15"/>
    </row>
    <row r="15" spans="1:30" ht="12.75">
      <c r="A15" s="48" t="s">
        <v>57</v>
      </c>
      <c r="B15" s="53" t="s">
        <v>62</v>
      </c>
      <c r="C15" s="48"/>
      <c r="D15" s="74"/>
      <c r="E15" s="54"/>
      <c r="F15" s="44"/>
      <c r="G15" s="42"/>
      <c r="H15" s="54"/>
      <c r="I15" s="42"/>
      <c r="J15" s="42"/>
      <c r="K15" s="16">
        <f>IF($G15&gt;=12,$F15,$F15/12*($G15+1))</f>
        <v>0</v>
      </c>
      <c r="L15" s="16">
        <f>IF(O15&gt;500,O15,0)</f>
        <v>0</v>
      </c>
      <c r="M15" s="17">
        <f>($E15*$K15)+($H15*$K15)+$L15</f>
        <v>0</v>
      </c>
      <c r="O15" s="64">
        <f>IF(J15="L",$T15,IF(J15="B",$Y15,$AD15))</f>
        <v>500</v>
      </c>
      <c r="Q15" s="65">
        <f aca="true" t="shared" si="0" ref="Q15:Q33">IF(F15/52&gt;$AG$10,F15/52,$AG$10)</f>
        <v>25</v>
      </c>
      <c r="R15" s="65">
        <f>IF(Q15&lt;F15,Q15,F15)</f>
        <v>0</v>
      </c>
      <c r="S15" s="66">
        <f>IF($I15=1,1,2)</f>
        <v>2</v>
      </c>
      <c r="T15" s="67">
        <f>(R15*S15*$AG$11)+$AG$12</f>
        <v>500</v>
      </c>
      <c r="V15" s="55">
        <f>IF(F15/52&gt;$AH$10,F15/52,$AH$10)</f>
        <v>800</v>
      </c>
      <c r="W15" s="55">
        <f>IF(V15&lt;F15,V15,F15)</f>
        <v>0</v>
      </c>
      <c r="X15" s="66">
        <f>IF($I15=1,1,2)</f>
        <v>2</v>
      </c>
      <c r="Y15" s="67">
        <f>(W15*X15*$AG$11)+$AG$12</f>
        <v>500</v>
      </c>
      <c r="AA15" s="55">
        <f>IF(F15/52&gt;$AI$10,F15/52,$AI$10)</f>
        <v>1400</v>
      </c>
      <c r="AB15" s="55">
        <f>IF(AA15&lt;F15,AA15,F15)</f>
        <v>0</v>
      </c>
      <c r="AC15" s="66">
        <f>IF($I15=1,1,2)</f>
        <v>2</v>
      </c>
      <c r="AD15" s="67">
        <f>(AB15*AC15*$AG$11)+$AG$12</f>
        <v>500</v>
      </c>
    </row>
    <row r="16" spans="1:30" ht="12.75">
      <c r="A16" s="48" t="s">
        <v>57</v>
      </c>
      <c r="B16" s="53" t="s">
        <v>62</v>
      </c>
      <c r="C16" s="48"/>
      <c r="D16" s="74"/>
      <c r="E16" s="54"/>
      <c r="F16" s="44"/>
      <c r="G16" s="42"/>
      <c r="H16" s="54"/>
      <c r="I16" s="42"/>
      <c r="J16" s="42"/>
      <c r="K16" s="16">
        <f aca="true" t="shared" si="1" ref="K16:K33">IF($G16&gt;=12,$F16,$F16/12*($G16+1))</f>
        <v>0</v>
      </c>
      <c r="L16" s="16">
        <f aca="true" t="shared" si="2" ref="L16:L33">IF(O16&gt;500,O16,0)</f>
        <v>0</v>
      </c>
      <c r="M16" s="17">
        <f aca="true" t="shared" si="3" ref="M16:M32">($E16*$K16)+($H16*$K16)+$L16</f>
        <v>0</v>
      </c>
      <c r="O16" s="64">
        <f aca="true" t="shared" si="4" ref="O16:O33">IF(J16="L",$T16,IF(J16="B",$Y16,$AD16))</f>
        <v>500</v>
      </c>
      <c r="Q16" s="65">
        <f t="shared" si="0"/>
        <v>25</v>
      </c>
      <c r="R16" s="65">
        <f aca="true" t="shared" si="5" ref="R16:R33">IF(Q16&lt;F16,Q16,F16)</f>
        <v>0</v>
      </c>
      <c r="S16" s="66">
        <f aca="true" t="shared" si="6" ref="S16:S33">IF(I16=1,1,2)</f>
        <v>2</v>
      </c>
      <c r="T16" s="67">
        <f aca="true" t="shared" si="7" ref="T16:T33">(R16*S16*$AG$11)+$AG$12</f>
        <v>500</v>
      </c>
      <c r="V16" s="55">
        <f aca="true" t="shared" si="8" ref="V16:V33">IF(F16/52&gt;$AH$10,F16/52,$AH$10)</f>
        <v>800</v>
      </c>
      <c r="W16" s="55">
        <f aca="true" t="shared" si="9" ref="W16:W33">IF(V16&lt;F16,V16,F16)</f>
        <v>0</v>
      </c>
      <c r="X16" s="66">
        <f aca="true" t="shared" si="10" ref="X16:X33">IF($I16=1,1,2)</f>
        <v>2</v>
      </c>
      <c r="Y16" s="67">
        <f aca="true" t="shared" si="11" ref="Y16:Y33">(W16*X16*$AG$11)+$AG$12</f>
        <v>500</v>
      </c>
      <c r="AA16" s="55">
        <f aca="true" t="shared" si="12" ref="AA16:AA33">IF(F16/52&gt;$AI$10,F16/52,$AI$10)</f>
        <v>1400</v>
      </c>
      <c r="AB16" s="55">
        <f aca="true" t="shared" si="13" ref="AB16:AB33">IF(AA16&lt;F16,AA16,F16)</f>
        <v>0</v>
      </c>
      <c r="AC16" s="66">
        <f aca="true" t="shared" si="14" ref="AC16:AC33">IF($I16=1,1,2)</f>
        <v>2</v>
      </c>
      <c r="AD16" s="67">
        <f aca="true" t="shared" si="15" ref="AD16:AD33">(AB16*AC16*$AG$11)+$AG$12</f>
        <v>500</v>
      </c>
    </row>
    <row r="17" spans="1:30" ht="12.75">
      <c r="A17" s="48" t="s">
        <v>57</v>
      </c>
      <c r="B17" s="53" t="s">
        <v>62</v>
      </c>
      <c r="C17" s="48"/>
      <c r="D17" s="74"/>
      <c r="E17" s="54"/>
      <c r="F17" s="44"/>
      <c r="G17" s="42"/>
      <c r="H17" s="54"/>
      <c r="I17" s="42"/>
      <c r="J17" s="42"/>
      <c r="K17" s="16">
        <f t="shared" si="1"/>
        <v>0</v>
      </c>
      <c r="L17" s="16">
        <f t="shared" si="2"/>
        <v>0</v>
      </c>
      <c r="M17" s="17">
        <f t="shared" si="3"/>
        <v>0</v>
      </c>
      <c r="O17" s="64">
        <f t="shared" si="4"/>
        <v>500</v>
      </c>
      <c r="Q17" s="65">
        <f t="shared" si="0"/>
        <v>25</v>
      </c>
      <c r="R17" s="65">
        <f t="shared" si="5"/>
        <v>0</v>
      </c>
      <c r="S17" s="66">
        <f t="shared" si="6"/>
        <v>2</v>
      </c>
      <c r="T17" s="67">
        <f>(R17*S17*$AG$11)+$AG$12</f>
        <v>500</v>
      </c>
      <c r="V17" s="55">
        <f t="shared" si="8"/>
        <v>800</v>
      </c>
      <c r="W17" s="55">
        <f t="shared" si="9"/>
        <v>0</v>
      </c>
      <c r="X17" s="66">
        <f t="shared" si="10"/>
        <v>2</v>
      </c>
      <c r="Y17" s="67">
        <f>(W17*X17*$AG$11)+$AG$12</f>
        <v>500</v>
      </c>
      <c r="AA17" s="55">
        <f t="shared" si="12"/>
        <v>1400</v>
      </c>
      <c r="AB17" s="55">
        <f t="shared" si="13"/>
        <v>0</v>
      </c>
      <c r="AC17" s="66">
        <f t="shared" si="14"/>
        <v>2</v>
      </c>
      <c r="AD17" s="67">
        <f t="shared" si="15"/>
        <v>500</v>
      </c>
    </row>
    <row r="18" spans="1:30" ht="12.75">
      <c r="A18" s="48" t="s">
        <v>57</v>
      </c>
      <c r="B18" s="53" t="s">
        <v>62</v>
      </c>
      <c r="C18" s="48"/>
      <c r="D18" s="74"/>
      <c r="E18" s="54"/>
      <c r="F18" s="44"/>
      <c r="G18" s="42"/>
      <c r="H18" s="54"/>
      <c r="I18" s="42"/>
      <c r="J18" s="42"/>
      <c r="K18" s="16">
        <f>IF($G18&gt;=12,$F18,$F18/12*($G18+1))</f>
        <v>0</v>
      </c>
      <c r="L18" s="16">
        <f t="shared" si="2"/>
        <v>0</v>
      </c>
      <c r="M18" s="17">
        <f t="shared" si="3"/>
        <v>0</v>
      </c>
      <c r="O18" s="64">
        <f t="shared" si="4"/>
        <v>500</v>
      </c>
      <c r="Q18" s="65">
        <f t="shared" si="0"/>
        <v>25</v>
      </c>
      <c r="R18" s="65">
        <f t="shared" si="5"/>
        <v>0</v>
      </c>
      <c r="S18" s="66">
        <f t="shared" si="6"/>
        <v>2</v>
      </c>
      <c r="T18" s="67">
        <f t="shared" si="7"/>
        <v>500</v>
      </c>
      <c r="V18" s="55">
        <f t="shared" si="8"/>
        <v>800</v>
      </c>
      <c r="W18" s="55">
        <f t="shared" si="9"/>
        <v>0</v>
      </c>
      <c r="X18" s="66">
        <f t="shared" si="10"/>
        <v>2</v>
      </c>
      <c r="Y18" s="67">
        <f t="shared" si="11"/>
        <v>500</v>
      </c>
      <c r="AA18" s="55">
        <f t="shared" si="12"/>
        <v>1400</v>
      </c>
      <c r="AB18" s="55">
        <f t="shared" si="13"/>
        <v>0</v>
      </c>
      <c r="AC18" s="66">
        <f t="shared" si="14"/>
        <v>2</v>
      </c>
      <c r="AD18" s="67">
        <f t="shared" si="15"/>
        <v>500</v>
      </c>
    </row>
    <row r="19" spans="1:30" ht="12.75">
      <c r="A19" s="48" t="s">
        <v>57</v>
      </c>
      <c r="B19" s="53" t="s">
        <v>62</v>
      </c>
      <c r="C19" s="48"/>
      <c r="D19" s="74"/>
      <c r="E19" s="54"/>
      <c r="F19" s="44"/>
      <c r="G19" s="42"/>
      <c r="H19" s="54"/>
      <c r="I19" s="42"/>
      <c r="J19" s="42"/>
      <c r="K19" s="16">
        <f t="shared" si="1"/>
        <v>0</v>
      </c>
      <c r="L19" s="16">
        <f t="shared" si="2"/>
        <v>0</v>
      </c>
      <c r="M19" s="17">
        <f t="shared" si="3"/>
        <v>0</v>
      </c>
      <c r="O19" s="64">
        <f t="shared" si="4"/>
        <v>500</v>
      </c>
      <c r="Q19" s="65">
        <f t="shared" si="0"/>
        <v>25</v>
      </c>
      <c r="R19" s="65">
        <f t="shared" si="5"/>
        <v>0</v>
      </c>
      <c r="S19" s="66">
        <f t="shared" si="6"/>
        <v>2</v>
      </c>
      <c r="T19" s="67">
        <f t="shared" si="7"/>
        <v>500</v>
      </c>
      <c r="V19" s="55">
        <f t="shared" si="8"/>
        <v>800</v>
      </c>
      <c r="W19" s="55">
        <f t="shared" si="9"/>
        <v>0</v>
      </c>
      <c r="X19" s="66">
        <f t="shared" si="10"/>
        <v>2</v>
      </c>
      <c r="Y19" s="67">
        <f t="shared" si="11"/>
        <v>500</v>
      </c>
      <c r="AA19" s="55">
        <f t="shared" si="12"/>
        <v>1400</v>
      </c>
      <c r="AB19" s="55">
        <f t="shared" si="13"/>
        <v>0</v>
      </c>
      <c r="AC19" s="66">
        <f t="shared" si="14"/>
        <v>2</v>
      </c>
      <c r="AD19" s="67">
        <f t="shared" si="15"/>
        <v>500</v>
      </c>
    </row>
    <row r="20" spans="1:30" ht="12.75">
      <c r="A20" s="48" t="s">
        <v>57</v>
      </c>
      <c r="B20" s="53" t="s">
        <v>62</v>
      </c>
      <c r="C20" s="48"/>
      <c r="D20" s="74"/>
      <c r="E20" s="54"/>
      <c r="F20" s="44"/>
      <c r="G20" s="42"/>
      <c r="H20" s="54"/>
      <c r="I20" s="42"/>
      <c r="J20" s="42"/>
      <c r="K20" s="16">
        <f t="shared" si="1"/>
        <v>0</v>
      </c>
      <c r="L20" s="16">
        <f t="shared" si="2"/>
        <v>0</v>
      </c>
      <c r="M20" s="17">
        <f t="shared" si="3"/>
        <v>0</v>
      </c>
      <c r="O20" s="64">
        <f t="shared" si="4"/>
        <v>500</v>
      </c>
      <c r="Q20" s="65">
        <f t="shared" si="0"/>
        <v>25</v>
      </c>
      <c r="R20" s="65">
        <f t="shared" si="5"/>
        <v>0</v>
      </c>
      <c r="S20" s="66">
        <f t="shared" si="6"/>
        <v>2</v>
      </c>
      <c r="T20" s="67">
        <f t="shared" si="7"/>
        <v>500</v>
      </c>
      <c r="V20" s="55">
        <f t="shared" si="8"/>
        <v>800</v>
      </c>
      <c r="W20" s="55">
        <f t="shared" si="9"/>
        <v>0</v>
      </c>
      <c r="X20" s="66">
        <f t="shared" si="10"/>
        <v>2</v>
      </c>
      <c r="Y20" s="67">
        <f t="shared" si="11"/>
        <v>500</v>
      </c>
      <c r="AA20" s="55">
        <f t="shared" si="12"/>
        <v>1400</v>
      </c>
      <c r="AB20" s="55">
        <f t="shared" si="13"/>
        <v>0</v>
      </c>
      <c r="AC20" s="66">
        <f t="shared" si="14"/>
        <v>2</v>
      </c>
      <c r="AD20" s="67">
        <f t="shared" si="15"/>
        <v>500</v>
      </c>
    </row>
    <row r="21" spans="1:30" ht="12.75">
      <c r="A21" s="48" t="s">
        <v>57</v>
      </c>
      <c r="B21" s="53" t="s">
        <v>62</v>
      </c>
      <c r="C21" s="48"/>
      <c r="D21" s="74"/>
      <c r="E21" s="54"/>
      <c r="F21" s="44"/>
      <c r="G21" s="42"/>
      <c r="H21" s="54"/>
      <c r="I21" s="42"/>
      <c r="J21" s="42"/>
      <c r="K21" s="16">
        <f t="shared" si="1"/>
        <v>0</v>
      </c>
      <c r="L21" s="16">
        <f t="shared" si="2"/>
        <v>0</v>
      </c>
      <c r="M21" s="17">
        <f t="shared" si="3"/>
        <v>0</v>
      </c>
      <c r="O21" s="64">
        <f t="shared" si="4"/>
        <v>500</v>
      </c>
      <c r="Q21" s="65">
        <f t="shared" si="0"/>
        <v>25</v>
      </c>
      <c r="R21" s="65">
        <f t="shared" si="5"/>
        <v>0</v>
      </c>
      <c r="S21" s="66">
        <f t="shared" si="6"/>
        <v>2</v>
      </c>
      <c r="T21" s="67">
        <f t="shared" si="7"/>
        <v>500</v>
      </c>
      <c r="V21" s="55">
        <f t="shared" si="8"/>
        <v>800</v>
      </c>
      <c r="W21" s="55">
        <f t="shared" si="9"/>
        <v>0</v>
      </c>
      <c r="X21" s="66">
        <f t="shared" si="10"/>
        <v>2</v>
      </c>
      <c r="Y21" s="67">
        <f t="shared" si="11"/>
        <v>500</v>
      </c>
      <c r="AA21" s="55">
        <f t="shared" si="12"/>
        <v>1400</v>
      </c>
      <c r="AB21" s="55">
        <f t="shared" si="13"/>
        <v>0</v>
      </c>
      <c r="AC21" s="66">
        <f t="shared" si="14"/>
        <v>2</v>
      </c>
      <c r="AD21" s="67">
        <f t="shared" si="15"/>
        <v>500</v>
      </c>
    </row>
    <row r="22" spans="1:30" ht="12.75">
      <c r="A22" s="48" t="s">
        <v>57</v>
      </c>
      <c r="B22" s="53" t="s">
        <v>62</v>
      </c>
      <c r="C22" s="48"/>
      <c r="D22" s="74"/>
      <c r="E22" s="54"/>
      <c r="F22" s="44"/>
      <c r="G22" s="42"/>
      <c r="H22" s="54"/>
      <c r="I22" s="42"/>
      <c r="J22" s="42"/>
      <c r="K22" s="16">
        <f t="shared" si="1"/>
        <v>0</v>
      </c>
      <c r="L22" s="16">
        <f t="shared" si="2"/>
        <v>0</v>
      </c>
      <c r="M22" s="17">
        <f t="shared" si="3"/>
        <v>0</v>
      </c>
      <c r="O22" s="64">
        <f t="shared" si="4"/>
        <v>500</v>
      </c>
      <c r="Q22" s="65">
        <f t="shared" si="0"/>
        <v>25</v>
      </c>
      <c r="R22" s="65">
        <f t="shared" si="5"/>
        <v>0</v>
      </c>
      <c r="S22" s="66">
        <f t="shared" si="6"/>
        <v>2</v>
      </c>
      <c r="T22" s="67">
        <f t="shared" si="7"/>
        <v>500</v>
      </c>
      <c r="V22" s="55">
        <f t="shared" si="8"/>
        <v>800</v>
      </c>
      <c r="W22" s="55">
        <f t="shared" si="9"/>
        <v>0</v>
      </c>
      <c r="X22" s="66">
        <f t="shared" si="10"/>
        <v>2</v>
      </c>
      <c r="Y22" s="67">
        <f t="shared" si="11"/>
        <v>500</v>
      </c>
      <c r="AA22" s="55">
        <f t="shared" si="12"/>
        <v>1400</v>
      </c>
      <c r="AB22" s="55">
        <f t="shared" si="13"/>
        <v>0</v>
      </c>
      <c r="AC22" s="66">
        <f t="shared" si="14"/>
        <v>2</v>
      </c>
      <c r="AD22" s="67">
        <f t="shared" si="15"/>
        <v>500</v>
      </c>
    </row>
    <row r="23" spans="1:30" ht="12.75">
      <c r="A23" s="48" t="s">
        <v>57</v>
      </c>
      <c r="B23" s="53" t="s">
        <v>62</v>
      </c>
      <c r="C23" s="48"/>
      <c r="D23" s="74"/>
      <c r="E23" s="54"/>
      <c r="F23" s="44"/>
      <c r="G23" s="42"/>
      <c r="H23" s="54"/>
      <c r="I23" s="42"/>
      <c r="J23" s="42"/>
      <c r="K23" s="16">
        <f t="shared" si="1"/>
        <v>0</v>
      </c>
      <c r="L23" s="16">
        <f t="shared" si="2"/>
        <v>0</v>
      </c>
      <c r="M23" s="17">
        <f t="shared" si="3"/>
        <v>0</v>
      </c>
      <c r="O23" s="64">
        <f t="shared" si="4"/>
        <v>500</v>
      </c>
      <c r="Q23" s="65">
        <f t="shared" si="0"/>
        <v>25</v>
      </c>
      <c r="R23" s="65">
        <f t="shared" si="5"/>
        <v>0</v>
      </c>
      <c r="S23" s="66">
        <f t="shared" si="6"/>
        <v>2</v>
      </c>
      <c r="T23" s="67">
        <f t="shared" si="7"/>
        <v>500</v>
      </c>
      <c r="V23" s="55">
        <f t="shared" si="8"/>
        <v>800</v>
      </c>
      <c r="W23" s="55">
        <f t="shared" si="9"/>
        <v>0</v>
      </c>
      <c r="X23" s="66">
        <f t="shared" si="10"/>
        <v>2</v>
      </c>
      <c r="Y23" s="67">
        <f t="shared" si="11"/>
        <v>500</v>
      </c>
      <c r="AA23" s="55">
        <f t="shared" si="12"/>
        <v>1400</v>
      </c>
      <c r="AB23" s="55">
        <f t="shared" si="13"/>
        <v>0</v>
      </c>
      <c r="AC23" s="66">
        <f t="shared" si="14"/>
        <v>2</v>
      </c>
      <c r="AD23" s="67">
        <f t="shared" si="15"/>
        <v>500</v>
      </c>
    </row>
    <row r="24" spans="1:30" ht="12.75">
      <c r="A24" s="48" t="s">
        <v>57</v>
      </c>
      <c r="B24" s="53" t="s">
        <v>62</v>
      </c>
      <c r="C24" s="48"/>
      <c r="D24" s="74"/>
      <c r="E24" s="54"/>
      <c r="F24" s="44"/>
      <c r="G24" s="42"/>
      <c r="H24" s="54"/>
      <c r="I24" s="42"/>
      <c r="J24" s="42"/>
      <c r="K24" s="16">
        <f t="shared" si="1"/>
        <v>0</v>
      </c>
      <c r="L24" s="16">
        <f t="shared" si="2"/>
        <v>0</v>
      </c>
      <c r="M24" s="17">
        <f t="shared" si="3"/>
        <v>0</v>
      </c>
      <c r="O24" s="64">
        <f t="shared" si="4"/>
        <v>500</v>
      </c>
      <c r="Q24" s="65">
        <f t="shared" si="0"/>
        <v>25</v>
      </c>
      <c r="R24" s="65">
        <f t="shared" si="5"/>
        <v>0</v>
      </c>
      <c r="S24" s="66">
        <f t="shared" si="6"/>
        <v>2</v>
      </c>
      <c r="T24" s="67">
        <f t="shared" si="7"/>
        <v>500</v>
      </c>
      <c r="V24" s="55">
        <f t="shared" si="8"/>
        <v>800</v>
      </c>
      <c r="W24" s="55">
        <f t="shared" si="9"/>
        <v>0</v>
      </c>
      <c r="X24" s="66">
        <f t="shared" si="10"/>
        <v>2</v>
      </c>
      <c r="Y24" s="67">
        <f t="shared" si="11"/>
        <v>500</v>
      </c>
      <c r="AA24" s="55">
        <f t="shared" si="12"/>
        <v>1400</v>
      </c>
      <c r="AB24" s="55">
        <f t="shared" si="13"/>
        <v>0</v>
      </c>
      <c r="AC24" s="66">
        <f t="shared" si="14"/>
        <v>2</v>
      </c>
      <c r="AD24" s="67">
        <f t="shared" si="15"/>
        <v>500</v>
      </c>
    </row>
    <row r="25" spans="1:30" ht="12.75">
      <c r="A25" s="48" t="s">
        <v>57</v>
      </c>
      <c r="B25" s="53" t="s">
        <v>62</v>
      </c>
      <c r="C25" s="48"/>
      <c r="D25" s="74"/>
      <c r="E25" s="54"/>
      <c r="F25" s="44"/>
      <c r="G25" s="42"/>
      <c r="H25" s="54"/>
      <c r="I25" s="42"/>
      <c r="J25" s="42"/>
      <c r="K25" s="16">
        <f>IF($G25&gt;=12,$F25,$F25/12*($G25+1))</f>
        <v>0</v>
      </c>
      <c r="L25" s="16">
        <f t="shared" si="2"/>
        <v>0</v>
      </c>
      <c r="M25" s="17">
        <f t="shared" si="3"/>
        <v>0</v>
      </c>
      <c r="O25" s="64">
        <f t="shared" si="4"/>
        <v>500</v>
      </c>
      <c r="Q25" s="65">
        <f t="shared" si="0"/>
        <v>25</v>
      </c>
      <c r="R25" s="65">
        <f t="shared" si="5"/>
        <v>0</v>
      </c>
      <c r="S25" s="66">
        <f t="shared" si="6"/>
        <v>2</v>
      </c>
      <c r="T25" s="67">
        <f t="shared" si="7"/>
        <v>500</v>
      </c>
      <c r="V25" s="55">
        <f t="shared" si="8"/>
        <v>800</v>
      </c>
      <c r="W25" s="55">
        <f t="shared" si="9"/>
        <v>0</v>
      </c>
      <c r="X25" s="66">
        <f t="shared" si="10"/>
        <v>2</v>
      </c>
      <c r="Y25" s="67">
        <f t="shared" si="11"/>
        <v>500</v>
      </c>
      <c r="AA25" s="55">
        <f t="shared" si="12"/>
        <v>1400</v>
      </c>
      <c r="AB25" s="55">
        <f t="shared" si="13"/>
        <v>0</v>
      </c>
      <c r="AC25" s="66">
        <f t="shared" si="14"/>
        <v>2</v>
      </c>
      <c r="AD25" s="67">
        <f t="shared" si="15"/>
        <v>500</v>
      </c>
    </row>
    <row r="26" spans="1:30" ht="12.75">
      <c r="A26" s="48" t="s">
        <v>57</v>
      </c>
      <c r="B26" s="53" t="s">
        <v>62</v>
      </c>
      <c r="C26" s="48"/>
      <c r="D26" s="74"/>
      <c r="E26" s="54"/>
      <c r="F26" s="44"/>
      <c r="G26" s="42"/>
      <c r="H26" s="54"/>
      <c r="I26" s="42"/>
      <c r="J26" s="42"/>
      <c r="K26" s="16">
        <f t="shared" si="1"/>
        <v>0</v>
      </c>
      <c r="L26" s="16">
        <f t="shared" si="2"/>
        <v>0</v>
      </c>
      <c r="M26" s="17">
        <f t="shared" si="3"/>
        <v>0</v>
      </c>
      <c r="O26" s="64">
        <f t="shared" si="4"/>
        <v>500</v>
      </c>
      <c r="Q26" s="65">
        <f t="shared" si="0"/>
        <v>25</v>
      </c>
      <c r="R26" s="65">
        <f t="shared" si="5"/>
        <v>0</v>
      </c>
      <c r="S26" s="66">
        <f t="shared" si="6"/>
        <v>2</v>
      </c>
      <c r="T26" s="67">
        <f t="shared" si="7"/>
        <v>500</v>
      </c>
      <c r="V26" s="55">
        <f t="shared" si="8"/>
        <v>800</v>
      </c>
      <c r="W26" s="55">
        <f t="shared" si="9"/>
        <v>0</v>
      </c>
      <c r="X26" s="66">
        <f t="shared" si="10"/>
        <v>2</v>
      </c>
      <c r="Y26" s="67">
        <f t="shared" si="11"/>
        <v>500</v>
      </c>
      <c r="AA26" s="55">
        <f t="shared" si="12"/>
        <v>1400</v>
      </c>
      <c r="AB26" s="55">
        <f t="shared" si="13"/>
        <v>0</v>
      </c>
      <c r="AC26" s="66">
        <f t="shared" si="14"/>
        <v>2</v>
      </c>
      <c r="AD26" s="67">
        <f t="shared" si="15"/>
        <v>500</v>
      </c>
    </row>
    <row r="27" spans="1:30" ht="12.75">
      <c r="A27" s="48" t="s">
        <v>57</v>
      </c>
      <c r="B27" s="53" t="s">
        <v>62</v>
      </c>
      <c r="C27" s="48"/>
      <c r="D27" s="74"/>
      <c r="E27" s="54"/>
      <c r="F27" s="44"/>
      <c r="G27" s="42"/>
      <c r="H27" s="54"/>
      <c r="I27" s="42"/>
      <c r="J27" s="42"/>
      <c r="K27" s="16">
        <f t="shared" si="1"/>
        <v>0</v>
      </c>
      <c r="L27" s="16">
        <f t="shared" si="2"/>
        <v>0</v>
      </c>
      <c r="M27" s="17">
        <f t="shared" si="3"/>
        <v>0</v>
      </c>
      <c r="O27" s="64">
        <f t="shared" si="4"/>
        <v>500</v>
      </c>
      <c r="Q27" s="65">
        <f t="shared" si="0"/>
        <v>25</v>
      </c>
      <c r="R27" s="65">
        <f t="shared" si="5"/>
        <v>0</v>
      </c>
      <c r="S27" s="66">
        <f t="shared" si="6"/>
        <v>2</v>
      </c>
      <c r="T27" s="67">
        <f t="shared" si="7"/>
        <v>500</v>
      </c>
      <c r="V27" s="55">
        <f t="shared" si="8"/>
        <v>800</v>
      </c>
      <c r="W27" s="55">
        <f t="shared" si="9"/>
        <v>0</v>
      </c>
      <c r="X27" s="66">
        <f t="shared" si="10"/>
        <v>2</v>
      </c>
      <c r="Y27" s="67">
        <f t="shared" si="11"/>
        <v>500</v>
      </c>
      <c r="AA27" s="55">
        <f t="shared" si="12"/>
        <v>1400</v>
      </c>
      <c r="AB27" s="55">
        <f t="shared" si="13"/>
        <v>0</v>
      </c>
      <c r="AC27" s="66">
        <f t="shared" si="14"/>
        <v>2</v>
      </c>
      <c r="AD27" s="67">
        <f t="shared" si="15"/>
        <v>500</v>
      </c>
    </row>
    <row r="28" spans="1:30" ht="12.75">
      <c r="A28" s="48" t="s">
        <v>57</v>
      </c>
      <c r="B28" s="53" t="s">
        <v>62</v>
      </c>
      <c r="C28" s="48"/>
      <c r="D28" s="74"/>
      <c r="E28" s="54"/>
      <c r="F28" s="44"/>
      <c r="G28" s="42"/>
      <c r="H28" s="54"/>
      <c r="I28" s="42"/>
      <c r="J28" s="42"/>
      <c r="K28" s="16">
        <f t="shared" si="1"/>
        <v>0</v>
      </c>
      <c r="L28" s="16">
        <f t="shared" si="2"/>
        <v>0</v>
      </c>
      <c r="M28" s="17">
        <f t="shared" si="3"/>
        <v>0</v>
      </c>
      <c r="O28" s="64">
        <f t="shared" si="4"/>
        <v>500</v>
      </c>
      <c r="Q28" s="65">
        <f t="shared" si="0"/>
        <v>25</v>
      </c>
      <c r="R28" s="65">
        <f t="shared" si="5"/>
        <v>0</v>
      </c>
      <c r="S28" s="66">
        <f t="shared" si="6"/>
        <v>2</v>
      </c>
      <c r="T28" s="67">
        <f t="shared" si="7"/>
        <v>500</v>
      </c>
      <c r="V28" s="55">
        <f t="shared" si="8"/>
        <v>800</v>
      </c>
      <c r="W28" s="55">
        <f t="shared" si="9"/>
        <v>0</v>
      </c>
      <c r="X28" s="66">
        <f t="shared" si="10"/>
        <v>2</v>
      </c>
      <c r="Y28" s="67">
        <f t="shared" si="11"/>
        <v>500</v>
      </c>
      <c r="AA28" s="55">
        <f t="shared" si="12"/>
        <v>1400</v>
      </c>
      <c r="AB28" s="55">
        <f t="shared" si="13"/>
        <v>0</v>
      </c>
      <c r="AC28" s="66">
        <f t="shared" si="14"/>
        <v>2</v>
      </c>
      <c r="AD28" s="67">
        <f t="shared" si="15"/>
        <v>500</v>
      </c>
    </row>
    <row r="29" spans="1:30" ht="12.75">
      <c r="A29" s="48" t="s">
        <v>57</v>
      </c>
      <c r="B29" s="53" t="s">
        <v>62</v>
      </c>
      <c r="C29" s="48"/>
      <c r="D29" s="74"/>
      <c r="E29" s="54"/>
      <c r="F29" s="44"/>
      <c r="G29" s="42"/>
      <c r="H29" s="54"/>
      <c r="I29" s="42"/>
      <c r="J29" s="42"/>
      <c r="K29" s="16">
        <f t="shared" si="1"/>
        <v>0</v>
      </c>
      <c r="L29" s="16">
        <f t="shared" si="2"/>
        <v>0</v>
      </c>
      <c r="M29" s="17">
        <f>($E29*$K29)+($H29*$K29)+$L29</f>
        <v>0</v>
      </c>
      <c r="O29" s="64">
        <f t="shared" si="4"/>
        <v>500</v>
      </c>
      <c r="Q29" s="65">
        <f t="shared" si="0"/>
        <v>25</v>
      </c>
      <c r="R29" s="65">
        <f t="shared" si="5"/>
        <v>0</v>
      </c>
      <c r="S29" s="66">
        <f t="shared" si="6"/>
        <v>2</v>
      </c>
      <c r="T29" s="67">
        <f t="shared" si="7"/>
        <v>500</v>
      </c>
      <c r="V29" s="55">
        <f t="shared" si="8"/>
        <v>800</v>
      </c>
      <c r="W29" s="55">
        <f t="shared" si="9"/>
        <v>0</v>
      </c>
      <c r="X29" s="66">
        <f t="shared" si="10"/>
        <v>2</v>
      </c>
      <c r="Y29" s="67">
        <f t="shared" si="11"/>
        <v>500</v>
      </c>
      <c r="AA29" s="55">
        <f t="shared" si="12"/>
        <v>1400</v>
      </c>
      <c r="AB29" s="55">
        <f t="shared" si="13"/>
        <v>0</v>
      </c>
      <c r="AC29" s="66">
        <f t="shared" si="14"/>
        <v>2</v>
      </c>
      <c r="AD29" s="67">
        <f t="shared" si="15"/>
        <v>500</v>
      </c>
    </row>
    <row r="30" spans="1:30" ht="12.75">
      <c r="A30" s="48" t="s">
        <v>57</v>
      </c>
      <c r="B30" s="53" t="s">
        <v>62</v>
      </c>
      <c r="C30" s="48"/>
      <c r="D30" s="74"/>
      <c r="E30" s="54"/>
      <c r="F30" s="44"/>
      <c r="G30" s="42"/>
      <c r="H30" s="54"/>
      <c r="I30" s="42"/>
      <c r="J30" s="42"/>
      <c r="K30" s="16">
        <f t="shared" si="1"/>
        <v>0</v>
      </c>
      <c r="L30" s="16">
        <f t="shared" si="2"/>
        <v>0</v>
      </c>
      <c r="M30" s="17">
        <f t="shared" si="3"/>
        <v>0</v>
      </c>
      <c r="O30" s="64">
        <f t="shared" si="4"/>
        <v>500</v>
      </c>
      <c r="Q30" s="65">
        <f t="shared" si="0"/>
        <v>25</v>
      </c>
      <c r="R30" s="65">
        <f t="shared" si="5"/>
        <v>0</v>
      </c>
      <c r="S30" s="66">
        <f t="shared" si="6"/>
        <v>2</v>
      </c>
      <c r="T30" s="67">
        <f t="shared" si="7"/>
        <v>500</v>
      </c>
      <c r="V30" s="55">
        <f t="shared" si="8"/>
        <v>800</v>
      </c>
      <c r="W30" s="55">
        <f t="shared" si="9"/>
        <v>0</v>
      </c>
      <c r="X30" s="66">
        <f t="shared" si="10"/>
        <v>2</v>
      </c>
      <c r="Y30" s="67">
        <f t="shared" si="11"/>
        <v>500</v>
      </c>
      <c r="AA30" s="55">
        <f t="shared" si="12"/>
        <v>1400</v>
      </c>
      <c r="AB30" s="55">
        <f t="shared" si="13"/>
        <v>0</v>
      </c>
      <c r="AC30" s="66">
        <f t="shared" si="14"/>
        <v>2</v>
      </c>
      <c r="AD30" s="67">
        <f t="shared" si="15"/>
        <v>500</v>
      </c>
    </row>
    <row r="31" spans="1:30" ht="12.75">
      <c r="A31" s="48" t="s">
        <v>57</v>
      </c>
      <c r="B31" s="53" t="s">
        <v>62</v>
      </c>
      <c r="C31" s="48"/>
      <c r="D31" s="74"/>
      <c r="E31" s="54"/>
      <c r="F31" s="44"/>
      <c r="G31" s="42"/>
      <c r="H31" s="54"/>
      <c r="I31" s="42"/>
      <c r="J31" s="42"/>
      <c r="K31" s="16">
        <f t="shared" si="1"/>
        <v>0</v>
      </c>
      <c r="L31" s="16">
        <f t="shared" si="2"/>
        <v>0</v>
      </c>
      <c r="M31" s="17">
        <f>($E31*$K31)+($H31*$K31)+$L31</f>
        <v>0</v>
      </c>
      <c r="O31" s="64">
        <f t="shared" si="4"/>
        <v>500</v>
      </c>
      <c r="Q31" s="65">
        <f t="shared" si="0"/>
        <v>25</v>
      </c>
      <c r="R31" s="65">
        <f t="shared" si="5"/>
        <v>0</v>
      </c>
      <c r="S31" s="66">
        <f t="shared" si="6"/>
        <v>2</v>
      </c>
      <c r="T31" s="67">
        <f t="shared" si="7"/>
        <v>500</v>
      </c>
      <c r="V31" s="55">
        <f t="shared" si="8"/>
        <v>800</v>
      </c>
      <c r="W31" s="55">
        <f t="shared" si="9"/>
        <v>0</v>
      </c>
      <c r="X31" s="66">
        <f t="shared" si="10"/>
        <v>2</v>
      </c>
      <c r="Y31" s="67">
        <f t="shared" si="11"/>
        <v>500</v>
      </c>
      <c r="AA31" s="55">
        <f t="shared" si="12"/>
        <v>1400</v>
      </c>
      <c r="AB31" s="55">
        <f t="shared" si="13"/>
        <v>0</v>
      </c>
      <c r="AC31" s="66">
        <f t="shared" si="14"/>
        <v>2</v>
      </c>
      <c r="AD31" s="67">
        <f t="shared" si="15"/>
        <v>500</v>
      </c>
    </row>
    <row r="32" spans="1:30" ht="12.75">
      <c r="A32" s="48" t="s">
        <v>57</v>
      </c>
      <c r="B32" s="53" t="s">
        <v>62</v>
      </c>
      <c r="C32" s="48"/>
      <c r="D32" s="74"/>
      <c r="E32" s="54"/>
      <c r="F32" s="44"/>
      <c r="G32" s="42"/>
      <c r="H32" s="54"/>
      <c r="I32" s="42"/>
      <c r="J32" s="42"/>
      <c r="K32" s="16">
        <f t="shared" si="1"/>
        <v>0</v>
      </c>
      <c r="L32" s="16">
        <f t="shared" si="2"/>
        <v>0</v>
      </c>
      <c r="M32" s="17">
        <f t="shared" si="3"/>
        <v>0</v>
      </c>
      <c r="O32" s="64">
        <f t="shared" si="4"/>
        <v>500</v>
      </c>
      <c r="Q32" s="65">
        <f t="shared" si="0"/>
        <v>25</v>
      </c>
      <c r="R32" s="65">
        <f t="shared" si="5"/>
        <v>0</v>
      </c>
      <c r="S32" s="66">
        <f t="shared" si="6"/>
        <v>2</v>
      </c>
      <c r="T32" s="67">
        <f t="shared" si="7"/>
        <v>500</v>
      </c>
      <c r="V32" s="55">
        <f t="shared" si="8"/>
        <v>800</v>
      </c>
      <c r="W32" s="55">
        <f t="shared" si="9"/>
        <v>0</v>
      </c>
      <c r="X32" s="66">
        <f t="shared" si="10"/>
        <v>2</v>
      </c>
      <c r="Y32" s="67">
        <f t="shared" si="11"/>
        <v>500</v>
      </c>
      <c r="AA32" s="55">
        <f t="shared" si="12"/>
        <v>1400</v>
      </c>
      <c r="AB32" s="55">
        <f t="shared" si="13"/>
        <v>0</v>
      </c>
      <c r="AC32" s="66">
        <f t="shared" si="14"/>
        <v>2</v>
      </c>
      <c r="AD32" s="67">
        <f t="shared" si="15"/>
        <v>500</v>
      </c>
    </row>
    <row r="33" spans="1:30" ht="11.25" customHeight="1">
      <c r="A33" s="48" t="s">
        <v>57</v>
      </c>
      <c r="B33" s="53" t="s">
        <v>62</v>
      </c>
      <c r="C33" s="49"/>
      <c r="D33" s="74"/>
      <c r="E33" s="54"/>
      <c r="F33" s="44"/>
      <c r="G33" s="42"/>
      <c r="H33" s="54"/>
      <c r="I33" s="42"/>
      <c r="J33" s="42"/>
      <c r="K33" s="16">
        <f t="shared" si="1"/>
        <v>0</v>
      </c>
      <c r="L33" s="16">
        <f t="shared" si="2"/>
        <v>0</v>
      </c>
      <c r="M33" s="17">
        <f>($E33*$K33)+($H33*$K33)+$L33</f>
        <v>0</v>
      </c>
      <c r="O33" s="64">
        <f t="shared" si="4"/>
        <v>500</v>
      </c>
      <c r="Q33" s="65">
        <f t="shared" si="0"/>
        <v>25</v>
      </c>
      <c r="R33" s="65">
        <f t="shared" si="5"/>
        <v>0</v>
      </c>
      <c r="S33" s="66">
        <f t="shared" si="6"/>
        <v>2</v>
      </c>
      <c r="T33" s="67">
        <f t="shared" si="7"/>
        <v>500</v>
      </c>
      <c r="V33" s="55">
        <f t="shared" si="8"/>
        <v>800</v>
      </c>
      <c r="W33" s="55">
        <f t="shared" si="9"/>
        <v>0</v>
      </c>
      <c r="X33" s="66">
        <f t="shared" si="10"/>
        <v>2</v>
      </c>
      <c r="Y33" s="67">
        <f t="shared" si="11"/>
        <v>500</v>
      </c>
      <c r="AA33" s="55">
        <f t="shared" si="12"/>
        <v>1400</v>
      </c>
      <c r="AB33" s="55">
        <f t="shared" si="13"/>
        <v>0</v>
      </c>
      <c r="AC33" s="66">
        <f t="shared" si="14"/>
        <v>2</v>
      </c>
      <c r="AD33" s="67">
        <f t="shared" si="15"/>
        <v>500</v>
      </c>
    </row>
    <row r="34" spans="5:14" ht="6.75" customHeight="1" thickBot="1">
      <c r="E34" s="18"/>
      <c r="F34" s="18"/>
      <c r="G34" s="18"/>
      <c r="H34" s="18"/>
      <c r="I34" s="18"/>
      <c r="J34" s="18"/>
      <c r="K34" s="18"/>
      <c r="L34" s="18"/>
      <c r="M34" s="18"/>
      <c r="N34" s="14"/>
    </row>
    <row r="35" spans="5:14" ht="13.5" thickBot="1">
      <c r="E35" s="14"/>
      <c r="F35" s="52">
        <f>SUM(F15:F33)</f>
        <v>0</v>
      </c>
      <c r="G35" s="20"/>
      <c r="H35" s="21"/>
      <c r="I35" s="21"/>
      <c r="J35" s="21"/>
      <c r="K35" s="21" t="s">
        <v>24</v>
      </c>
      <c r="L35" s="21" t="s">
        <v>0</v>
      </c>
      <c r="M35" s="22">
        <f>SUM(M15:M33)</f>
        <v>0</v>
      </c>
      <c r="N35" s="14"/>
    </row>
    <row r="36" spans="5:14" ht="12.75">
      <c r="E36" s="14"/>
      <c r="F36" s="19"/>
      <c r="G36" s="20"/>
      <c r="H36" s="21"/>
      <c r="I36" s="21"/>
      <c r="J36" s="21"/>
      <c r="K36" s="21"/>
      <c r="L36" s="21"/>
      <c r="M36" s="23"/>
      <c r="N36" s="14"/>
    </row>
    <row r="37" spans="5:14" ht="12.75">
      <c r="E37" s="14"/>
      <c r="F37" s="19"/>
      <c r="G37" s="20"/>
      <c r="H37" s="21"/>
      <c r="I37" s="21"/>
      <c r="J37" s="21"/>
      <c r="K37" s="21"/>
      <c r="L37" s="24"/>
      <c r="M37" s="25" t="s">
        <v>50</v>
      </c>
      <c r="N37" s="14"/>
    </row>
    <row r="38" spans="1:25" ht="12.75">
      <c r="A38" s="26"/>
      <c r="B38" s="26"/>
      <c r="C38" s="26"/>
      <c r="D38" s="26"/>
      <c r="E38" s="26"/>
      <c r="F38" s="26"/>
      <c r="G38" s="26"/>
      <c r="H38" s="26"/>
      <c r="I38" s="26"/>
      <c r="J38" s="26"/>
      <c r="K38" s="26"/>
      <c r="N38" s="26"/>
      <c r="O38" s="58"/>
      <c r="P38" s="58"/>
      <c r="Q38" s="58"/>
      <c r="R38" s="58"/>
      <c r="S38" s="58"/>
      <c r="T38" s="58"/>
      <c r="U38" s="58"/>
      <c r="V38" s="58"/>
      <c r="W38" s="58"/>
      <c r="X38" s="58"/>
      <c r="Y38" s="58"/>
    </row>
    <row r="39" spans="1:16" ht="12.75">
      <c r="A39" s="27" t="s">
        <v>28</v>
      </c>
      <c r="B39" s="14"/>
      <c r="C39" s="14"/>
      <c r="D39" s="14"/>
      <c r="E39" s="14"/>
      <c r="F39" s="14"/>
      <c r="G39" s="14"/>
      <c r="H39" s="14"/>
      <c r="I39" s="14"/>
      <c r="J39" s="14"/>
      <c r="K39" s="14"/>
      <c r="L39" s="14"/>
      <c r="M39" s="14"/>
      <c r="N39" s="14"/>
      <c r="P39" s="68"/>
    </row>
    <row r="40" ht="6.75" customHeight="1">
      <c r="P40" s="68"/>
    </row>
    <row r="41" spans="1:21" ht="42" customHeight="1">
      <c r="A41" s="83" t="s">
        <v>30</v>
      </c>
      <c r="B41" s="83"/>
      <c r="C41" s="83"/>
      <c r="D41" s="83"/>
      <c r="E41" s="83"/>
      <c r="F41" s="83"/>
      <c r="G41" s="83"/>
      <c r="H41" s="83"/>
      <c r="I41" s="83"/>
      <c r="J41" s="83"/>
      <c r="K41" s="83"/>
      <c r="L41" s="83"/>
      <c r="M41" s="83"/>
      <c r="N41" s="28"/>
      <c r="O41" s="69"/>
      <c r="P41" s="69"/>
      <c r="Q41" s="69"/>
      <c r="R41" s="69"/>
      <c r="S41" s="69"/>
      <c r="T41" s="69"/>
      <c r="U41" s="69"/>
    </row>
    <row r="42" spans="1:21" ht="29.25" customHeight="1">
      <c r="A42" s="83" t="s">
        <v>31</v>
      </c>
      <c r="B42" s="83"/>
      <c r="C42" s="83"/>
      <c r="D42" s="83"/>
      <c r="E42" s="83"/>
      <c r="F42" s="83"/>
      <c r="G42" s="83"/>
      <c r="H42" s="83"/>
      <c r="I42" s="83"/>
      <c r="J42" s="83"/>
      <c r="K42" s="83"/>
      <c r="L42" s="83"/>
      <c r="M42" s="83"/>
      <c r="N42" s="28"/>
      <c r="O42" s="69"/>
      <c r="P42" s="69"/>
      <c r="Q42" s="69"/>
      <c r="R42" s="69"/>
      <c r="S42" s="69"/>
      <c r="T42" s="69"/>
      <c r="U42" s="69"/>
    </row>
    <row r="43" spans="1:21" ht="6.75" customHeight="1">
      <c r="A43" s="29"/>
      <c r="B43" s="29"/>
      <c r="C43" s="29"/>
      <c r="D43" s="29"/>
      <c r="E43" s="29"/>
      <c r="F43" s="29"/>
      <c r="G43" s="29"/>
      <c r="H43" s="29"/>
      <c r="I43" s="29"/>
      <c r="J43" s="29"/>
      <c r="K43" s="29"/>
      <c r="L43" s="29"/>
      <c r="M43" s="29"/>
      <c r="N43" s="29"/>
      <c r="O43" s="70"/>
      <c r="P43" s="70"/>
      <c r="Q43" s="70"/>
      <c r="R43" s="70"/>
      <c r="S43" s="70"/>
      <c r="T43" s="70"/>
      <c r="U43" s="70"/>
    </row>
    <row r="44" spans="1:21" ht="29.25" customHeight="1">
      <c r="A44" s="83" t="s">
        <v>32</v>
      </c>
      <c r="B44" s="83"/>
      <c r="C44" s="83"/>
      <c r="D44" s="83"/>
      <c r="E44" s="83"/>
      <c r="F44" s="83"/>
      <c r="G44" s="83"/>
      <c r="H44" s="83"/>
      <c r="I44" s="83"/>
      <c r="J44" s="83"/>
      <c r="K44" s="83"/>
      <c r="L44" s="83"/>
      <c r="M44" s="83"/>
      <c r="N44" s="28"/>
      <c r="O44" s="69"/>
      <c r="P44" s="69"/>
      <c r="Q44" s="69"/>
      <c r="R44" s="69"/>
      <c r="S44" s="69"/>
      <c r="T44" s="69"/>
      <c r="U44" s="69"/>
    </row>
    <row r="45" spans="1:21" ht="6.75" customHeight="1">
      <c r="A45" s="30"/>
      <c r="B45" s="30"/>
      <c r="C45" s="30"/>
      <c r="D45" s="30"/>
      <c r="E45" s="30"/>
      <c r="F45" s="30"/>
      <c r="G45" s="30"/>
      <c r="H45" s="30"/>
      <c r="I45" s="30"/>
      <c r="J45" s="30"/>
      <c r="K45" s="30"/>
      <c r="L45" s="30"/>
      <c r="M45" s="30"/>
      <c r="N45" s="30"/>
      <c r="O45" s="71"/>
      <c r="P45" s="71"/>
      <c r="Q45" s="71"/>
      <c r="R45" s="71"/>
      <c r="S45" s="71"/>
      <c r="T45" s="71"/>
      <c r="U45" s="71"/>
    </row>
    <row r="46" spans="1:21" ht="54" customHeight="1">
      <c r="A46" s="84" t="s">
        <v>33</v>
      </c>
      <c r="B46" s="84"/>
      <c r="C46" s="84"/>
      <c r="D46" s="84"/>
      <c r="E46" s="84"/>
      <c r="F46" s="84"/>
      <c r="G46" s="84"/>
      <c r="H46" s="84"/>
      <c r="I46" s="84"/>
      <c r="J46" s="84"/>
      <c r="K46" s="84"/>
      <c r="L46" s="84"/>
      <c r="M46" s="84"/>
      <c r="N46" s="31"/>
      <c r="O46" s="69"/>
      <c r="P46" s="69"/>
      <c r="Q46" s="69"/>
      <c r="R46" s="69"/>
      <c r="S46" s="69"/>
      <c r="T46" s="69"/>
      <c r="U46" s="69"/>
    </row>
    <row r="47" spans="1:21" ht="6.75" customHeight="1">
      <c r="A47" s="30"/>
      <c r="B47" s="30"/>
      <c r="C47" s="30"/>
      <c r="D47" s="30"/>
      <c r="E47" s="30"/>
      <c r="F47" s="30"/>
      <c r="G47" s="30"/>
      <c r="H47" s="30"/>
      <c r="I47" s="30"/>
      <c r="J47" s="30"/>
      <c r="K47" s="30"/>
      <c r="L47" s="30"/>
      <c r="M47" s="30"/>
      <c r="N47" s="30"/>
      <c r="O47" s="71"/>
      <c r="P47" s="71"/>
      <c r="Q47" s="71"/>
      <c r="R47" s="71"/>
      <c r="S47" s="71"/>
      <c r="T47" s="71"/>
      <c r="U47" s="71"/>
    </row>
    <row r="48" spans="1:21" ht="15.75" customHeight="1">
      <c r="A48" s="85" t="s">
        <v>34</v>
      </c>
      <c r="B48" s="85"/>
      <c r="C48" s="85"/>
      <c r="D48" s="85"/>
      <c r="E48" s="85"/>
      <c r="F48" s="85"/>
      <c r="G48" s="85"/>
      <c r="H48" s="85"/>
      <c r="I48" s="85"/>
      <c r="J48" s="85"/>
      <c r="K48" s="85"/>
      <c r="L48" s="85"/>
      <c r="M48" s="85"/>
      <c r="N48" s="32"/>
      <c r="O48" s="71"/>
      <c r="P48" s="71"/>
      <c r="Q48" s="71"/>
      <c r="R48" s="71"/>
      <c r="S48" s="71"/>
      <c r="T48" s="71"/>
      <c r="U48" s="71"/>
    </row>
    <row r="49" spans="1:21" ht="6.75" customHeight="1">
      <c r="A49" s="33"/>
      <c r="B49" s="30"/>
      <c r="C49" s="30"/>
      <c r="D49" s="30"/>
      <c r="E49" s="30"/>
      <c r="F49" s="30"/>
      <c r="G49" s="30"/>
      <c r="H49" s="30"/>
      <c r="I49" s="30"/>
      <c r="J49" s="30"/>
      <c r="K49" s="30"/>
      <c r="L49" s="30"/>
      <c r="M49" s="30"/>
      <c r="N49" s="30"/>
      <c r="O49" s="71"/>
      <c r="P49" s="71"/>
      <c r="Q49" s="71"/>
      <c r="R49" s="71"/>
      <c r="S49" s="71"/>
      <c r="T49" s="71"/>
      <c r="U49" s="71"/>
    </row>
    <row r="50" spans="1:21" ht="42" customHeight="1">
      <c r="A50" s="84" t="s">
        <v>42</v>
      </c>
      <c r="B50" s="84"/>
      <c r="C50" s="84"/>
      <c r="D50" s="84"/>
      <c r="E50" s="84"/>
      <c r="F50" s="84"/>
      <c r="G50" s="84"/>
      <c r="H50" s="84"/>
      <c r="I50" s="84"/>
      <c r="J50" s="84"/>
      <c r="K50" s="84"/>
      <c r="L50" s="84"/>
      <c r="M50" s="84"/>
      <c r="N50" s="31"/>
      <c r="O50" s="69"/>
      <c r="P50" s="69"/>
      <c r="Q50" s="69"/>
      <c r="R50" s="69"/>
      <c r="S50" s="69"/>
      <c r="T50" s="69"/>
      <c r="U50" s="69"/>
    </row>
    <row r="51" spans="1:21" ht="6.75" customHeight="1">
      <c r="A51" s="30"/>
      <c r="B51" s="30"/>
      <c r="C51" s="30"/>
      <c r="D51" s="30"/>
      <c r="E51" s="30"/>
      <c r="F51" s="30"/>
      <c r="G51" s="30"/>
      <c r="H51" s="30"/>
      <c r="I51" s="30"/>
      <c r="J51" s="30"/>
      <c r="K51" s="30"/>
      <c r="L51" s="30"/>
      <c r="M51" s="30"/>
      <c r="N51" s="30"/>
      <c r="O51" s="71"/>
      <c r="P51" s="71"/>
      <c r="Q51" s="71"/>
      <c r="R51" s="71"/>
      <c r="S51" s="71"/>
      <c r="T51" s="71"/>
      <c r="U51" s="71"/>
    </row>
    <row r="52" spans="1:21" ht="12.75">
      <c r="A52" s="34" t="s">
        <v>29</v>
      </c>
      <c r="B52" s="35"/>
      <c r="C52" s="35"/>
      <c r="D52" s="35"/>
      <c r="E52" s="35"/>
      <c r="F52" s="35"/>
      <c r="G52" s="30"/>
      <c r="H52" s="30"/>
      <c r="I52" s="30"/>
      <c r="J52" s="30"/>
      <c r="K52" s="30"/>
      <c r="L52" s="30"/>
      <c r="M52" s="30"/>
      <c r="N52" s="30"/>
      <c r="O52" s="71"/>
      <c r="P52" s="71"/>
      <c r="Q52" s="71"/>
      <c r="R52" s="71"/>
      <c r="S52" s="71"/>
      <c r="T52" s="71"/>
      <c r="U52" s="71"/>
    </row>
    <row r="53" spans="1:21" ht="6.75" customHeight="1">
      <c r="A53" s="34"/>
      <c r="B53" s="35"/>
      <c r="C53" s="35"/>
      <c r="D53" s="35"/>
      <c r="E53" s="35"/>
      <c r="F53" s="35"/>
      <c r="G53" s="30"/>
      <c r="H53" s="30"/>
      <c r="I53" s="30"/>
      <c r="J53" s="30"/>
      <c r="K53" s="30"/>
      <c r="L53" s="30"/>
      <c r="M53" s="30"/>
      <c r="N53" s="30"/>
      <c r="O53" s="71"/>
      <c r="P53" s="71"/>
      <c r="Q53" s="71"/>
      <c r="R53" s="71"/>
      <c r="S53" s="71"/>
      <c r="T53" s="71"/>
      <c r="U53" s="71"/>
    </row>
    <row r="54" spans="1:21" ht="12.75" customHeight="1">
      <c r="A54" s="86" t="s">
        <v>35</v>
      </c>
      <c r="B54" s="86"/>
      <c r="C54" s="86"/>
      <c r="D54" s="86"/>
      <c r="E54" s="86"/>
      <c r="F54" s="86"/>
      <c r="G54" s="86"/>
      <c r="H54" s="86"/>
      <c r="I54" s="86"/>
      <c r="J54" s="86"/>
      <c r="K54" s="86"/>
      <c r="L54" s="86"/>
      <c r="M54" s="86"/>
      <c r="N54" s="36"/>
      <c r="O54" s="70"/>
      <c r="P54" s="70"/>
      <c r="Q54" s="70"/>
      <c r="R54" s="70"/>
      <c r="S54" s="70"/>
      <c r="T54" s="70"/>
      <c r="U54" s="70"/>
    </row>
    <row r="55" spans="1:21" ht="42" customHeight="1">
      <c r="A55" s="86"/>
      <c r="B55" s="86"/>
      <c r="C55" s="86"/>
      <c r="D55" s="86"/>
      <c r="E55" s="86"/>
      <c r="F55" s="86"/>
      <c r="G55" s="86"/>
      <c r="H55" s="86"/>
      <c r="I55" s="86"/>
      <c r="J55" s="86"/>
      <c r="K55" s="86"/>
      <c r="L55" s="86"/>
      <c r="M55" s="86"/>
      <c r="N55" s="36"/>
      <c r="O55" s="70"/>
      <c r="P55" s="70"/>
      <c r="Q55" s="70"/>
      <c r="R55" s="70"/>
      <c r="S55" s="70"/>
      <c r="T55" s="70"/>
      <c r="U55" s="70"/>
    </row>
    <row r="56" spans="1:21" ht="6.75" customHeight="1">
      <c r="A56" s="34"/>
      <c r="B56" s="35"/>
      <c r="C56" s="35"/>
      <c r="D56" s="35"/>
      <c r="E56" s="35"/>
      <c r="F56" s="35"/>
      <c r="G56" s="30"/>
      <c r="H56" s="30"/>
      <c r="I56" s="30"/>
      <c r="J56" s="30"/>
      <c r="K56" s="30"/>
      <c r="L56" s="30"/>
      <c r="M56" s="30"/>
      <c r="N56" s="30"/>
      <c r="O56" s="71"/>
      <c r="P56" s="71"/>
      <c r="Q56" s="71"/>
      <c r="R56" s="71"/>
      <c r="S56" s="71"/>
      <c r="T56" s="71"/>
      <c r="U56" s="71"/>
    </row>
    <row r="57" spans="1:21" ht="12.75" customHeight="1">
      <c r="A57" s="81" t="s">
        <v>36</v>
      </c>
      <c r="B57" s="81"/>
      <c r="C57" s="81"/>
      <c r="D57" s="81"/>
      <c r="E57" s="81"/>
      <c r="F57" s="81"/>
      <c r="G57" s="81"/>
      <c r="H57" s="81"/>
      <c r="I57" s="81"/>
      <c r="J57" s="81"/>
      <c r="K57" s="81"/>
      <c r="L57" s="81"/>
      <c r="M57" s="81"/>
      <c r="N57" s="26"/>
      <c r="O57" s="58"/>
      <c r="P57" s="58"/>
      <c r="Q57" s="58"/>
      <c r="R57" s="58"/>
      <c r="S57" s="58"/>
      <c r="T57" s="58"/>
      <c r="U57" s="58"/>
    </row>
    <row r="58" spans="1:21" ht="18.75" customHeight="1">
      <c r="A58" s="81"/>
      <c r="B58" s="81"/>
      <c r="C58" s="81"/>
      <c r="D58" s="81"/>
      <c r="E58" s="81"/>
      <c r="F58" s="81"/>
      <c r="G58" s="81"/>
      <c r="H58" s="81"/>
      <c r="I58" s="81"/>
      <c r="J58" s="81"/>
      <c r="K58" s="81"/>
      <c r="L58" s="81"/>
      <c r="M58" s="81"/>
      <c r="N58" s="26"/>
      <c r="O58" s="58"/>
      <c r="P58" s="58"/>
      <c r="Q58" s="58"/>
      <c r="R58" s="58"/>
      <c r="S58" s="58"/>
      <c r="T58" s="58"/>
      <c r="U58" s="58"/>
    </row>
    <row r="59" spans="1:21" ht="6.75" customHeight="1">
      <c r="A59" s="35"/>
      <c r="B59" s="35"/>
      <c r="C59" s="35"/>
      <c r="D59" s="35"/>
      <c r="E59" s="35"/>
      <c r="F59" s="35"/>
      <c r="G59" s="30"/>
      <c r="H59" s="30"/>
      <c r="I59" s="30"/>
      <c r="J59" s="30"/>
      <c r="K59" s="30"/>
      <c r="L59" s="30"/>
      <c r="M59" s="30"/>
      <c r="N59" s="30"/>
      <c r="O59" s="71"/>
      <c r="P59" s="71"/>
      <c r="Q59" s="71"/>
      <c r="R59" s="71"/>
      <c r="S59" s="71"/>
      <c r="T59" s="71"/>
      <c r="U59" s="71"/>
    </row>
    <row r="60" spans="1:21" ht="12.75" customHeight="1">
      <c r="A60" s="82" t="s">
        <v>37</v>
      </c>
      <c r="B60" s="82"/>
      <c r="C60" s="82"/>
      <c r="D60" s="82"/>
      <c r="E60" s="82"/>
      <c r="F60" s="82"/>
      <c r="G60" s="82"/>
      <c r="H60" s="82"/>
      <c r="I60" s="82"/>
      <c r="J60" s="82"/>
      <c r="K60" s="82"/>
      <c r="L60" s="82"/>
      <c r="M60" s="82"/>
      <c r="N60" s="26"/>
      <c r="O60" s="58"/>
      <c r="P60" s="58"/>
      <c r="Q60" s="58"/>
      <c r="R60" s="58"/>
      <c r="S60" s="58"/>
      <c r="T60" s="58"/>
      <c r="U60" s="58"/>
    </row>
    <row r="61" spans="1:21" ht="12.75">
      <c r="A61" s="82"/>
      <c r="B61" s="82"/>
      <c r="C61" s="82"/>
      <c r="D61" s="82"/>
      <c r="E61" s="82"/>
      <c r="F61" s="82"/>
      <c r="G61" s="82"/>
      <c r="H61" s="82"/>
      <c r="I61" s="82"/>
      <c r="J61" s="82"/>
      <c r="K61" s="82"/>
      <c r="L61" s="82"/>
      <c r="M61" s="82"/>
      <c r="N61" s="26"/>
      <c r="O61" s="58"/>
      <c r="P61" s="58"/>
      <c r="Q61" s="58"/>
      <c r="R61" s="58"/>
      <c r="S61" s="58"/>
      <c r="T61" s="58"/>
      <c r="U61" s="58"/>
    </row>
    <row r="62" spans="1:21" ht="5.25" customHeight="1">
      <c r="A62" s="82"/>
      <c r="B62" s="82"/>
      <c r="C62" s="82"/>
      <c r="D62" s="82"/>
      <c r="E62" s="82"/>
      <c r="F62" s="82"/>
      <c r="G62" s="82"/>
      <c r="H62" s="82"/>
      <c r="I62" s="82"/>
      <c r="J62" s="82"/>
      <c r="K62" s="82"/>
      <c r="L62" s="82"/>
      <c r="M62" s="82"/>
      <c r="N62" s="26"/>
      <c r="O62" s="58"/>
      <c r="P62" s="58"/>
      <c r="Q62" s="58"/>
      <c r="R62" s="58"/>
      <c r="S62" s="58"/>
      <c r="T62" s="58"/>
      <c r="U62" s="58"/>
    </row>
    <row r="63" spans="2:16" ht="9" customHeight="1">
      <c r="B63" s="37"/>
      <c r="C63" s="37"/>
      <c r="D63" s="37"/>
      <c r="E63" s="37"/>
      <c r="F63" s="38"/>
      <c r="P63" s="68"/>
    </row>
    <row r="64" spans="1:21" ht="12.75">
      <c r="A64" s="39" t="s">
        <v>39</v>
      </c>
      <c r="M64" s="24"/>
      <c r="P64" s="68"/>
      <c r="T64" s="72"/>
      <c r="U64" s="72"/>
    </row>
    <row r="65" spans="1:25" ht="12.75" customHeight="1">
      <c r="A65" s="27"/>
      <c r="B65" s="27"/>
      <c r="C65" s="27"/>
      <c r="D65" s="27"/>
      <c r="E65" s="27"/>
      <c r="F65" s="27"/>
      <c r="G65" s="27"/>
      <c r="H65" s="27"/>
      <c r="I65" s="27"/>
      <c r="J65" s="27"/>
      <c r="K65" s="27"/>
      <c r="L65" s="27"/>
      <c r="M65" s="27"/>
      <c r="N65" s="27"/>
      <c r="O65" s="73"/>
      <c r="P65" s="73"/>
      <c r="Q65" s="73"/>
      <c r="R65" s="73"/>
      <c r="S65" s="73"/>
      <c r="T65" s="73"/>
      <c r="U65" s="73"/>
      <c r="V65" s="73"/>
      <c r="W65" s="73"/>
      <c r="X65" s="73"/>
      <c r="Y65" s="73"/>
    </row>
    <row r="66" spans="1:25" ht="12.75" customHeight="1">
      <c r="A66" s="27"/>
      <c r="B66" s="27"/>
      <c r="C66" s="27"/>
      <c r="D66" s="27"/>
      <c r="E66" s="27"/>
      <c r="F66" s="27"/>
      <c r="G66" s="27"/>
      <c r="H66" s="27"/>
      <c r="I66" s="27"/>
      <c r="J66" s="27"/>
      <c r="K66" s="27"/>
      <c r="L66" s="27"/>
      <c r="M66" s="27"/>
      <c r="N66" s="27"/>
      <c r="O66" s="73"/>
      <c r="P66" s="73"/>
      <c r="Q66" s="73"/>
      <c r="R66" s="73"/>
      <c r="S66" s="73"/>
      <c r="T66" s="73"/>
      <c r="U66" s="73"/>
      <c r="V66" s="73"/>
      <c r="W66" s="73"/>
      <c r="X66" s="73"/>
      <c r="Y66" s="73"/>
    </row>
    <row r="67" spans="6:13" ht="12.75">
      <c r="F67" s="29"/>
      <c r="G67" s="29"/>
      <c r="H67" s="29"/>
      <c r="I67" s="29"/>
      <c r="J67" s="29"/>
      <c r="K67" s="29"/>
      <c r="L67" s="29"/>
      <c r="M67" s="29"/>
    </row>
  </sheetData>
  <sheetProtection password="9AFD" sheet="1"/>
  <mergeCells count="11">
    <mergeCell ref="A54:M55"/>
    <mergeCell ref="K11:M11"/>
    <mergeCell ref="E11:J11"/>
    <mergeCell ref="A57:M58"/>
    <mergeCell ref="A60:M62"/>
    <mergeCell ref="A41:M41"/>
    <mergeCell ref="A42:M42"/>
    <mergeCell ref="A44:M44"/>
    <mergeCell ref="A46:M46"/>
    <mergeCell ref="A48:M48"/>
    <mergeCell ref="A50:M50"/>
  </mergeCells>
  <dataValidations count="2">
    <dataValidation type="whole" operator="greaterThanOrEqual" allowBlank="1" showInputMessage="1" showErrorMessage="1" errorTitle="ganze Zahl" error="ganze Zahl, minimum 0" sqref="E15:E33 H15:H33">
      <formula1>0</formula1>
    </dataValidation>
    <dataValidation operator="greaterThanOrEqual" allowBlank="1" errorTitle="ganze Zahl" error="ganze Zahl, minimum 2" sqref="G15:G33"/>
  </dataValidation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Chiresa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dc:creator>
  <cp:keywords/>
  <dc:description/>
  <cp:lastModifiedBy>U80830119</cp:lastModifiedBy>
  <cp:lastPrinted>2014-10-28T12:02:27Z</cp:lastPrinted>
  <dcterms:created xsi:type="dcterms:W3CDTF">2003-08-21T07:27:19Z</dcterms:created>
  <dcterms:modified xsi:type="dcterms:W3CDTF">2014-10-28T14:13:21Z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-1387156154</vt:i4>
  </property>
  <property fmtid="{D5CDD505-2E9C-101B-9397-08002B2CF9AE}" pid="3" name="_EmailSubject">
    <vt:lpwstr>Berechnung Sicherheitsleistung</vt:lpwstr>
  </property>
  <property fmtid="{D5CDD505-2E9C-101B-9397-08002B2CF9AE}" pid="4" name="_AuthorEmail">
    <vt:lpwstr>info@chiresa.ch</vt:lpwstr>
  </property>
  <property fmtid="{D5CDD505-2E9C-101B-9397-08002B2CF9AE}" pid="5" name="_AuthorEmailDisplayName">
    <vt:lpwstr>Karin Hauri</vt:lpwstr>
  </property>
  <property fmtid="{D5CDD505-2E9C-101B-9397-08002B2CF9AE}" pid="6" name="_ReviewingToolsShownOnce">
    <vt:lpwstr/>
  </property>
  <property fmtid="{D5CDD505-2E9C-101B-9397-08002B2CF9AE}" pid="7" name="FSC#COOSYSTEM@1.1:Container">
    <vt:lpwstr>COO.2002.100.7.6564024</vt:lpwstr>
  </property>
  <property fmtid="{D5CDD505-2E9C-101B-9397-08002B2CF9AE}" pid="8" name="FSC#COOELAK@1.1001:Subject">
    <vt:lpwstr/>
  </property>
  <property fmtid="{D5CDD505-2E9C-101B-9397-08002B2CF9AE}" pid="9" name="FSC#COOELAK@1.1001:FileReference">
    <vt:lpwstr>finanzielle Garantie / 2007-00223/03/01/02/02</vt:lpwstr>
  </property>
  <property fmtid="{D5CDD505-2E9C-101B-9397-08002B2CF9AE}" pid="10" name="FSC#COOELAK@1.1001:FileRefYear">
    <vt:lpwstr>2007</vt:lpwstr>
  </property>
  <property fmtid="{D5CDD505-2E9C-101B-9397-08002B2CF9AE}" pid="11" name="FSC#COOELAK@1.1001:FileRefOrdinal">
    <vt:lpwstr>30590</vt:lpwstr>
  </property>
  <property fmtid="{D5CDD505-2E9C-101B-9397-08002B2CF9AE}" pid="12" name="FSC#COOELAK@1.1001:FileRefOU">
    <vt:lpwstr>Abfall und Rohstoffe</vt:lpwstr>
  </property>
  <property fmtid="{D5CDD505-2E9C-101B-9397-08002B2CF9AE}" pid="13" name="FSC#COOELAK@1.1001:Organization">
    <vt:lpwstr/>
  </property>
  <property fmtid="{D5CDD505-2E9C-101B-9397-08002B2CF9AE}" pid="14" name="FSC#COOELAK@1.1001:Owner">
    <vt:lpwstr> Wysser</vt:lpwstr>
  </property>
  <property fmtid="{D5CDD505-2E9C-101B-9397-08002B2CF9AE}" pid="15" name="FSC#COOELAK@1.1001:OwnerExtension">
    <vt:lpwstr/>
  </property>
  <property fmtid="{D5CDD505-2E9C-101B-9397-08002B2CF9AE}" pid="16" name="FSC#COOELAK@1.1001:OwnerFaxExtension">
    <vt:lpwstr/>
  </property>
  <property fmtid="{D5CDD505-2E9C-101B-9397-08002B2CF9AE}" pid="17" name="FSC#COOELAK@1.1001:DispatchedBy">
    <vt:lpwstr/>
  </property>
  <property fmtid="{D5CDD505-2E9C-101B-9397-08002B2CF9AE}" pid="18" name="FSC#COOELAK@1.1001:DispatchedAt">
    <vt:lpwstr/>
  </property>
  <property fmtid="{D5CDD505-2E9C-101B-9397-08002B2CF9AE}" pid="19" name="FSC#COOELAK@1.1001:ApprovedBy">
    <vt:lpwstr/>
  </property>
  <property fmtid="{D5CDD505-2E9C-101B-9397-08002B2CF9AE}" pid="20" name="FSC#COOELAK@1.1001:ApprovedAt">
    <vt:lpwstr/>
  </property>
  <property fmtid="{D5CDD505-2E9C-101B-9397-08002B2CF9AE}" pid="21" name="FSC#COOELAK@1.1001:Department">
    <vt:lpwstr>Abfall und Rohstoffe (ABRO)</vt:lpwstr>
  </property>
  <property fmtid="{D5CDD505-2E9C-101B-9397-08002B2CF9AE}" pid="22" name="FSC#COOELAK@1.1001:CreatedAt">
    <vt:lpwstr>31.10.2007 15:03:21</vt:lpwstr>
  </property>
  <property fmtid="{D5CDD505-2E9C-101B-9397-08002B2CF9AE}" pid="23" name="FSC#COOELAK@1.1001:OU">
    <vt:lpwstr>Grenzüberschreitender Verkehr (nicht im Organigramm) (ABRO)</vt:lpwstr>
  </property>
  <property fmtid="{D5CDD505-2E9C-101B-9397-08002B2CF9AE}" pid="24" name="FSC#COOELAK@1.1001:Priority">
    <vt:lpwstr/>
  </property>
  <property fmtid="{D5CDD505-2E9C-101B-9397-08002B2CF9AE}" pid="25" name="FSC#COOELAK@1.1001:ObjBarCode">
    <vt:lpwstr>*COO.2002.100.7.2244525*</vt:lpwstr>
  </property>
  <property fmtid="{D5CDD505-2E9C-101B-9397-08002B2CF9AE}" pid="26" name="FSC#COOELAK@1.1001:RefBarCode">
    <vt:lpwstr>*de_31.10.07_Anleitung für die Berechnung der Garantiesumme*</vt:lpwstr>
  </property>
  <property fmtid="{D5CDD505-2E9C-101B-9397-08002B2CF9AE}" pid="27" name="FSC#COOELAK@1.1001:FileRefBarCode">
    <vt:lpwstr>*finanzielle Garantie / 2007-00223/03/01/02/02*</vt:lpwstr>
  </property>
  <property fmtid="{D5CDD505-2E9C-101B-9397-08002B2CF9AE}" pid="28" name="FSC#COOELAK@1.1001:ExternalRef">
    <vt:lpwstr/>
  </property>
  <property fmtid="{D5CDD505-2E9C-101B-9397-08002B2CF9AE}" pid="29" name="FSC#COOELAK@1.1001:IncomingNumber">
    <vt:lpwstr/>
  </property>
  <property fmtid="{D5CDD505-2E9C-101B-9397-08002B2CF9AE}" pid="30" name="FSC#COOELAK@1.1001:IncomingSubject">
    <vt:lpwstr/>
  </property>
  <property fmtid="{D5CDD505-2E9C-101B-9397-08002B2CF9AE}" pid="31" name="FSC#COOELAK@1.1001:ProcessResponsible">
    <vt:lpwstr>Wysser, Monika</vt:lpwstr>
  </property>
  <property fmtid="{D5CDD505-2E9C-101B-9397-08002B2CF9AE}" pid="32" name="FSC#COOELAK@1.1001:ProcessResponsiblePhone">
    <vt:lpwstr/>
  </property>
  <property fmtid="{D5CDD505-2E9C-101B-9397-08002B2CF9AE}" pid="33" name="FSC#COOELAK@1.1001:ProcessResponsibleMail">
    <vt:lpwstr/>
  </property>
  <property fmtid="{D5CDD505-2E9C-101B-9397-08002B2CF9AE}" pid="34" name="FSC#COOELAK@1.1001:ProcessResponsibleFax">
    <vt:lpwstr/>
  </property>
  <property fmtid="{D5CDD505-2E9C-101B-9397-08002B2CF9AE}" pid="35" name="FSC#COOELAK@1.1001:ApproverFirstName">
    <vt:lpwstr/>
  </property>
  <property fmtid="{D5CDD505-2E9C-101B-9397-08002B2CF9AE}" pid="36" name="FSC#COOELAK@1.1001:ApproverSurName">
    <vt:lpwstr/>
  </property>
  <property fmtid="{D5CDD505-2E9C-101B-9397-08002B2CF9AE}" pid="37" name="FSC#COOELAK@1.1001:ApproverTitle">
    <vt:lpwstr/>
  </property>
  <property fmtid="{D5CDD505-2E9C-101B-9397-08002B2CF9AE}" pid="38" name="FSC#COOELAK@1.1001:ExternalDate">
    <vt:lpwstr/>
  </property>
  <property fmtid="{D5CDD505-2E9C-101B-9397-08002B2CF9AE}" pid="39" name="FSC#COOELAK@1.1001:SettlementApprovedAt">
    <vt:lpwstr/>
  </property>
  <property fmtid="{D5CDD505-2E9C-101B-9397-08002B2CF9AE}" pid="40" name="FSC#COOELAK@1.1001:BaseNumber">
    <vt:lpwstr>2007-00223/03/01/02/02</vt:lpwstr>
  </property>
  <property fmtid="{D5CDD505-2E9C-101B-9397-08002B2CF9AE}" pid="41" name="FSC#ELAKGOV@1.1001:PersonalSubjGender">
    <vt:lpwstr/>
  </property>
  <property fmtid="{D5CDD505-2E9C-101B-9397-08002B2CF9AE}" pid="42" name="FSC#ELAKGOV@1.1001:PersonalSubjFirstName">
    <vt:lpwstr/>
  </property>
  <property fmtid="{D5CDD505-2E9C-101B-9397-08002B2CF9AE}" pid="43" name="FSC#ELAKGOV@1.1001:PersonalSubjSurName">
    <vt:lpwstr/>
  </property>
  <property fmtid="{D5CDD505-2E9C-101B-9397-08002B2CF9AE}" pid="44" name="FSC#ELAKGOV@1.1001:PersonalSubjSalutation">
    <vt:lpwstr/>
  </property>
  <property fmtid="{D5CDD505-2E9C-101B-9397-08002B2CF9AE}" pid="45" name="FSC#ELAKGOV@1.1001:PersonalSubjAddress">
    <vt:lpwstr/>
  </property>
</Properties>
</file>