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356" windowWidth="24350" windowHeight="12260" activeTab="0"/>
  </bookViews>
  <sheets>
    <sheet name="Fomular" sheetId="1" r:id="rId1"/>
  </sheets>
  <definedNames/>
  <calcPr fullCalcOnLoad="1"/>
</workbook>
</file>

<file path=xl/sharedStrings.xml><?xml version="1.0" encoding="utf-8"?>
<sst xmlns="http://schemas.openxmlformats.org/spreadsheetml/2006/main" count="66" uniqueCount="56">
  <si>
    <t>CHF/Tonne</t>
  </si>
  <si>
    <t>CHF</t>
  </si>
  <si>
    <t>Parameters:</t>
  </si>
  <si>
    <t>DC =</t>
  </si>
  <si>
    <t>Disposal costs per tonne</t>
  </si>
  <si>
    <t>Please insert</t>
  </si>
  <si>
    <t>Calculation</t>
  </si>
  <si>
    <t>A =</t>
  </si>
  <si>
    <t>Notified annual amount</t>
  </si>
  <si>
    <t>NM =</t>
  </si>
  <si>
    <t>Number of months until the disposal is confirmed</t>
  </si>
  <si>
    <t>TC =</t>
  </si>
  <si>
    <t>Transport costs per tonne</t>
  </si>
  <si>
    <t>AC =</t>
  </si>
  <si>
    <t>Additional costs/Interim storage costs</t>
  </si>
  <si>
    <t>PA =</t>
  </si>
  <si>
    <t xml:space="preserve">Partial amount with security reserve </t>
  </si>
  <si>
    <t>AOC =</t>
  </si>
  <si>
    <t>AMOUNT OF COVER</t>
  </si>
  <si>
    <r>
      <rPr>
        <b/>
        <sz val="10"/>
        <color indexed="8"/>
        <rFont val="Arial"/>
        <family val="2"/>
      </rPr>
      <t>TC:</t>
    </r>
    <r>
      <rPr>
        <sz val="10"/>
        <color indexed="8"/>
        <rFont val="Arial"/>
        <family val="2"/>
      </rPr>
      <t xml:space="preserve"> Transport costs are the anticipated costs of return transport to the waste producer. </t>
    </r>
  </si>
  <si>
    <t>Lorry or rail wagon (L), Block train (B) or Ship (S)</t>
  </si>
  <si>
    <t>Amount of cover = (DC x PA) + (TC x PA) + AC =</t>
  </si>
  <si>
    <t>Tonnes</t>
  </si>
  <si>
    <t>Months</t>
  </si>
  <si>
    <t xml:space="preserve">ATTENTION: Cells N23 and N25 should be hidden for publication </t>
  </si>
  <si>
    <t>(i.e. colour numbers and boxes white, without frames)!</t>
  </si>
  <si>
    <t>For ships (1400t)</t>
  </si>
  <si>
    <t>For trains (800t)</t>
  </si>
  <si>
    <t>For lorries (25t)</t>
  </si>
  <si>
    <r>
      <rPr>
        <b/>
        <sz val="10"/>
        <rFont val="Arial"/>
        <family val="2"/>
      </rPr>
      <t>AOC:</t>
    </r>
    <r>
      <rPr>
        <sz val="10"/>
        <rFont val="Arial"/>
        <family val="2"/>
      </rPr>
      <t xml:space="preserve"> The amount of cover corresponds to the partial amount of waste with a security deposit multiplied by the disposal costs + the partial amount of waste with a security deposit multiplied by the transport costs + the additional costs.                                                AOC = (DC x PA) + (TC x PA) + AC</t>
    </r>
  </si>
  <si>
    <t>of transboundary waste shipments</t>
  </si>
  <si>
    <t>Explanation of the calculations (blue and red)</t>
  </si>
  <si>
    <r>
      <rPr>
        <b/>
        <sz val="10"/>
        <color indexed="8"/>
        <rFont val="Arial"/>
        <family val="2"/>
      </rPr>
      <t>DC:</t>
    </r>
    <r>
      <rPr>
        <sz val="10"/>
        <color indexed="8"/>
        <rFont val="Arial"/>
        <family val="2"/>
      </rPr>
      <t xml:space="preserve"> In principle the costs you should enter are the costs you would pay for disposal in Switzerland. If there are no suitable disposal facilities in Switzerland you can enter the actual disposal costs that have been agreed with the disposal facility. If the waste has a positive market value you should enter CHF 0.-- . </t>
    </r>
  </si>
  <si>
    <t>The following disposal costs are to be assumed for the waste items listed here: used tyres: CHF 120.--/t (not retreads); used vehicles, electronic components from appliances (e.g. circuit boards), used cables, cooking oils and fats, waste wood: CHF 0.--/t.</t>
  </si>
  <si>
    <t>Dangerous goods (Enter "1" for no or "2" for yes)</t>
  </si>
  <si>
    <r>
      <t>PA:</t>
    </r>
    <r>
      <rPr>
        <sz val="10"/>
        <color indexed="8"/>
        <rFont val="Arial"/>
        <family val="2"/>
      </rPr>
      <t xml:space="preserve"> If the disposal contract requires the disposal certificates to be available within a period shorter than 12 months, the relevant partial amount will be insured. In calculating the partial amount 1 month is always added.                                                  PA = A/12 x (NM + 1)</t>
    </r>
  </si>
  <si>
    <t xml:space="preserve">Instructions for calculating the financial guarantee in the case </t>
  </si>
  <si>
    <r>
      <rPr>
        <b/>
        <sz val="10"/>
        <color indexed="8"/>
        <rFont val="Arial"/>
        <family val="2"/>
      </rPr>
      <t>NM:</t>
    </r>
    <r>
      <rPr>
        <sz val="10"/>
        <color indexed="8"/>
        <rFont val="Arial"/>
        <family val="2"/>
      </rPr>
      <t xml:space="preserve"> Enter the number of months within which the foreign disposal facility undertakes to confirm the disposal. Even if shorter periods have been agreed, a period of at least 2 months should be entered. The following types of waste are exceptions from this: used tyres for retreading, used vehicles, electronic components from appliances (e.g circuit boards), used cables (not underground cables), cooking oils and fats, waste wood. 0 months should be entered for these types of waste.</t>
    </r>
  </si>
  <si>
    <t>Explanation of the boxes to be filled in (yellow)</t>
  </si>
  <si>
    <r>
      <rPr>
        <b/>
        <sz val="10"/>
        <color indexed="8"/>
        <rFont val="Arial"/>
        <family val="2"/>
      </rPr>
      <t>A:</t>
    </r>
    <r>
      <rPr>
        <sz val="10"/>
        <color indexed="8"/>
        <rFont val="Arial"/>
        <family val="2"/>
      </rPr>
      <t xml:space="preserve"> The amount requested should be entered in Box 5 of the notification form. If a period of more than a year is requested, the scheduled annual amount should be entered.</t>
    </r>
  </si>
  <si>
    <r>
      <rPr>
        <b/>
        <sz val="10"/>
        <color indexed="8"/>
        <rFont val="Arial"/>
        <family val="2"/>
      </rPr>
      <t>AC:</t>
    </r>
    <r>
      <rPr>
        <sz val="10"/>
        <color indexed="8"/>
        <rFont val="Arial"/>
        <family val="2"/>
      </rPr>
      <t xml:space="preserve"> In calculating additional costs or interim storage costs, details should be provided of the means of transport and the classification of waste according to the law on dangerous goods (ADR/SDR,RID/RSD). A distinction should be made between transport by lorry or individual rail wagon (L), by block train (B) or inland waterway shipping (S).   </t>
    </r>
  </si>
  <si>
    <r>
      <rPr>
        <b/>
        <sz val="10"/>
        <color indexed="8"/>
        <rFont val="Arial"/>
        <family val="2"/>
      </rPr>
      <t>AC:</t>
    </r>
    <r>
      <rPr>
        <sz val="10"/>
        <color indexed="8"/>
        <rFont val="Arial"/>
        <family val="2"/>
      </rPr>
      <t xml:space="preserve"> The additional costs comprise the costs for any interim storage for 180 days and the necessary analyses. The maximum amount that can be shipped within a week is relevant. The notified amount and the payload of the means of transport are taken into account. A distinction is made between dangerous and non-dangerous goods in the costs for interim storage. A deposit is paid for the analysis costs. </t>
    </r>
  </si>
  <si>
    <t>capacity t</t>
  </si>
  <si>
    <t>storage / t</t>
  </si>
  <si>
    <t>Analysis (lump sum)</t>
  </si>
  <si>
    <t>danger</t>
  </si>
  <si>
    <t>weekly quantity t</t>
  </si>
  <si>
    <t>min 1 trip</t>
  </si>
  <si>
    <t>1 trip &lt; quantity &lt; A</t>
  </si>
  <si>
    <t>AC</t>
  </si>
  <si>
    <t xml:space="preserve">Notification: </t>
  </si>
  <si>
    <t>________________</t>
  </si>
  <si>
    <t>(please fill in)</t>
  </si>
  <si>
    <t>CH00</t>
  </si>
  <si>
    <t>Status: 01.11.2014</t>
  </si>
  <si>
    <t>AC for calculation</t>
  </si>
</sst>
</file>

<file path=xl/styles.xml><?xml version="1.0" encoding="utf-8"?>
<styleSheet xmlns="http://schemas.openxmlformats.org/spreadsheetml/2006/main">
  <numFmts count="3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0.0"/>
    <numFmt numFmtId="187" formatCode="0.0%"/>
    <numFmt numFmtId="188" formatCode="&quot;Ja&quot;;&quot;Ja&quot;;&quot;Nein&quot;"/>
    <numFmt numFmtId="189" formatCode="&quot;Wahr&quot;;&quot;Wahr&quot;;&quot;Falsch&quot;"/>
    <numFmt numFmtId="190" formatCode="&quot;Ein&quot;;&quot;Ein&quot;;&quot;Aus&quot;"/>
    <numFmt numFmtId="191" formatCode="[$€-2]\ #,##0.00_);[Red]\([$€-2]\ #,##0.00\)"/>
    <numFmt numFmtId="192" formatCode="[$-807]dddd\,\ d\.\ mmmm\ yyyy"/>
    <numFmt numFmtId="193" formatCode="_-* #,##0\ _D_M_-;\-* #,##0\ _D_M_-;_-* &quot;-&quot;??\ _D_M_-;_-@_-"/>
  </numFmts>
  <fonts count="49">
    <font>
      <sz val="10"/>
      <name val="Arial"/>
      <family val="0"/>
    </font>
    <font>
      <b/>
      <sz val="14"/>
      <name val="Arial"/>
      <family val="2"/>
    </font>
    <font>
      <b/>
      <u val="single"/>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11"/>
      <color indexed="12"/>
      <name val="Arial"/>
      <family val="2"/>
    </font>
    <font>
      <b/>
      <sz val="8"/>
      <color indexed="12"/>
      <name val="Arial"/>
      <family val="2"/>
    </font>
    <font>
      <sz val="10"/>
      <color indexed="10"/>
      <name val="Arial"/>
      <family val="2"/>
    </font>
    <font>
      <sz val="10"/>
      <color indexed="8"/>
      <name val="Arial"/>
      <family val="2"/>
    </font>
    <font>
      <b/>
      <sz val="10"/>
      <color indexed="8"/>
      <name val="Arial"/>
      <family val="2"/>
    </font>
    <font>
      <b/>
      <u val="single"/>
      <sz val="10"/>
      <color indexed="8"/>
      <name val="Arial"/>
      <family val="2"/>
    </font>
    <font>
      <b/>
      <sz val="11"/>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b/>
      <sz val="11"/>
      <color indexed="9"/>
      <name val="Arial"/>
      <family val="2"/>
    </font>
    <font>
      <sz val="8"/>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1"/>
      <color theme="0"/>
      <name val="Arial"/>
      <family val="2"/>
    </font>
    <font>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6" fillId="0" borderId="0" applyNumberFormat="0" applyFill="0" applyBorder="0" applyAlignment="0" applyProtection="0"/>
    <xf numFmtId="183"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185" fontId="0" fillId="0" borderId="0" applyFon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73">
    <xf numFmtId="0" fontId="0" fillId="0" borderId="0" xfId="0" applyAlignment="1">
      <alignment/>
    </xf>
    <xf numFmtId="3" fontId="0" fillId="33" borderId="10" xfId="0" applyNumberFormat="1" applyFill="1" applyBorder="1" applyAlignment="1" applyProtection="1">
      <alignment/>
      <protection hidden="1" locked="0"/>
    </xf>
    <xf numFmtId="1" fontId="0" fillId="33" borderId="10" xfId="0" applyNumberFormat="1" applyFill="1" applyBorder="1" applyAlignment="1" applyProtection="1">
      <alignment/>
      <protection hidden="1" locked="0"/>
    </xf>
    <xf numFmtId="1" fontId="0" fillId="33" borderId="10" xfId="0" applyNumberFormat="1" applyFont="1" applyFill="1" applyBorder="1" applyAlignment="1" applyProtection="1">
      <alignment/>
      <protection hidden="1" locked="0"/>
    </xf>
    <xf numFmtId="0" fontId="0" fillId="0" borderId="0" xfId="0" applyAlignment="1" applyProtection="1">
      <alignment/>
      <protection hidden="1"/>
    </xf>
    <xf numFmtId="0" fontId="1" fillId="0" borderId="0" xfId="0" applyFont="1" applyAlignment="1" applyProtection="1">
      <alignment/>
      <protection hidden="1"/>
    </xf>
    <xf numFmtId="0" fontId="0" fillId="0" borderId="0" xfId="0" applyAlignment="1" applyProtection="1">
      <alignment horizontal="right"/>
      <protection hidden="1"/>
    </xf>
    <xf numFmtId="0" fontId="1" fillId="0" borderId="0" xfId="0" applyFont="1" applyFill="1" applyAlignment="1" applyProtection="1">
      <alignment/>
      <protection hidden="1"/>
    </xf>
    <xf numFmtId="0" fontId="0" fillId="0" borderId="0" xfId="0" applyFill="1" applyAlignment="1" applyProtection="1">
      <alignment/>
      <protection hidden="1"/>
    </xf>
    <xf numFmtId="0" fontId="0" fillId="0" borderId="0" xfId="0" applyFill="1" applyAlignment="1" applyProtection="1">
      <alignment horizontal="right"/>
      <protection hidden="1"/>
    </xf>
    <xf numFmtId="0" fontId="2" fillId="0" borderId="0" xfId="0" applyFont="1" applyAlignment="1" applyProtection="1">
      <alignment/>
      <protection hidden="1"/>
    </xf>
    <xf numFmtId="0" fontId="13" fillId="0" borderId="11" xfId="0" applyFont="1" applyBorder="1" applyAlignment="1" applyProtection="1">
      <alignment horizontal="right"/>
      <protection hidden="1"/>
    </xf>
    <xf numFmtId="3" fontId="13" fillId="0" borderId="12" xfId="0" applyNumberFormat="1" applyFont="1" applyBorder="1" applyAlignment="1" applyProtection="1">
      <alignment/>
      <protection hidden="1"/>
    </xf>
    <xf numFmtId="0" fontId="0" fillId="0" borderId="0" xfId="0" applyFont="1" applyAlignment="1" applyProtection="1">
      <alignment/>
      <protection hidden="1"/>
    </xf>
    <xf numFmtId="0" fontId="2" fillId="0" borderId="13" xfId="0" applyFont="1" applyBorder="1" applyAlignment="1" applyProtection="1">
      <alignment/>
      <protection hidden="1"/>
    </xf>
    <xf numFmtId="0" fontId="0" fillId="0" borderId="14" xfId="0" applyBorder="1" applyAlignment="1" applyProtection="1">
      <alignment/>
      <protection hidden="1"/>
    </xf>
    <xf numFmtId="0" fontId="0" fillId="0" borderId="14" xfId="0" applyBorder="1" applyAlignment="1" applyProtection="1">
      <alignment horizontal="right"/>
      <protection hidden="1"/>
    </xf>
    <xf numFmtId="0" fontId="0" fillId="0" borderId="15" xfId="0" applyBorder="1" applyAlignment="1" applyProtection="1">
      <alignment/>
      <protection hidden="1"/>
    </xf>
    <xf numFmtId="0" fontId="31" fillId="0" borderId="0" xfId="0" applyFont="1" applyAlignment="1" applyProtection="1">
      <alignment/>
      <protection hidden="1"/>
    </xf>
    <xf numFmtId="0" fontId="0" fillId="0" borderId="16" xfId="0" applyBorder="1"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horizontal="right"/>
      <protection hidden="1"/>
    </xf>
    <xf numFmtId="0" fontId="0" fillId="0" borderId="17" xfId="0" applyBorder="1" applyAlignment="1" applyProtection="1">
      <alignment/>
      <protection hidden="1"/>
    </xf>
    <xf numFmtId="0" fontId="0" fillId="0" borderId="16"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horizontal="left"/>
      <protection hidden="1"/>
    </xf>
    <xf numFmtId="0" fontId="0" fillId="0" borderId="0" xfId="0" applyFont="1" applyBorder="1" applyAlignment="1" applyProtection="1">
      <alignment/>
      <protection hidden="1"/>
    </xf>
    <xf numFmtId="0" fontId="0" fillId="0" borderId="0" xfId="0" applyFont="1" applyBorder="1" applyAlignment="1" applyProtection="1">
      <alignment horizontal="left"/>
      <protection hidden="1"/>
    </xf>
    <xf numFmtId="3" fontId="0" fillId="34" borderId="10" xfId="0" applyNumberFormat="1" applyFill="1" applyBorder="1" applyAlignment="1" applyProtection="1">
      <alignment/>
      <protection hidden="1"/>
    </xf>
    <xf numFmtId="0" fontId="3" fillId="0" borderId="0" xfId="0" applyFont="1" applyBorder="1" applyAlignment="1" applyProtection="1">
      <alignment/>
      <protection hidden="1"/>
    </xf>
    <xf numFmtId="3" fontId="3" fillId="35" borderId="18" xfId="0" applyNumberFormat="1" applyFont="1" applyFill="1" applyBorder="1" applyAlignment="1" applyProtection="1">
      <alignment/>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0" fillId="0" borderId="20" xfId="0" applyBorder="1" applyAlignment="1" applyProtection="1">
      <alignment horizontal="right"/>
      <protection hidden="1"/>
    </xf>
    <xf numFmtId="0" fontId="0" fillId="0" borderId="21" xfId="0" applyBorder="1" applyAlignment="1" applyProtection="1">
      <alignment/>
      <protection hidden="1"/>
    </xf>
    <xf numFmtId="0" fontId="12" fillId="0" borderId="0" xfId="0" applyFont="1" applyAlignment="1" applyProtection="1">
      <alignment/>
      <protection hidden="1"/>
    </xf>
    <xf numFmtId="0" fontId="10" fillId="0" borderId="0" xfId="0" applyFont="1" applyAlignment="1" applyProtection="1">
      <alignment horizontal="left" wrapText="1"/>
      <protection hidden="1"/>
    </xf>
    <xf numFmtId="0" fontId="9" fillId="0" borderId="0" xfId="0" applyFont="1" applyAlignment="1" applyProtection="1">
      <alignment/>
      <protection hidden="1"/>
    </xf>
    <xf numFmtId="0" fontId="10" fillId="0" borderId="0" xfId="0" applyFont="1" applyBorder="1" applyAlignment="1" applyProtection="1">
      <alignment horizontal="left" vertical="top" wrapText="1"/>
      <protection hidden="1"/>
    </xf>
    <xf numFmtId="0" fontId="10" fillId="0" borderId="0" xfId="0" applyFont="1" applyBorder="1" applyAlignment="1" applyProtection="1">
      <alignment vertical="top" wrapText="1"/>
      <protection hidden="1"/>
    </xf>
    <xf numFmtId="0" fontId="10" fillId="0" borderId="0" xfId="0" applyFont="1" applyBorder="1" applyAlignment="1" applyProtection="1">
      <alignment/>
      <protection hidden="1"/>
    </xf>
    <xf numFmtId="0" fontId="0" fillId="0" borderId="0" xfId="0" applyAlignment="1" applyProtection="1">
      <alignment/>
      <protection hidden="1"/>
    </xf>
    <xf numFmtId="0" fontId="4" fillId="0" borderId="0" xfId="0" applyFont="1" applyAlignment="1" applyProtection="1">
      <alignment horizontal="right"/>
      <protection hidden="1"/>
    </xf>
    <xf numFmtId="0" fontId="45" fillId="0" borderId="0" xfId="0" applyFont="1" applyAlignment="1" applyProtection="1">
      <alignment/>
      <protection hidden="1"/>
    </xf>
    <xf numFmtId="0" fontId="0" fillId="33" borderId="10" xfId="0" applyFont="1" applyFill="1" applyBorder="1" applyAlignment="1" applyProtection="1">
      <alignment horizontal="right"/>
      <protection hidden="1" locked="0"/>
    </xf>
    <xf numFmtId="0" fontId="45" fillId="0" borderId="0" xfId="0" applyFont="1" applyBorder="1" applyAlignment="1" applyProtection="1">
      <alignment/>
      <protection hidden="1"/>
    </xf>
    <xf numFmtId="0" fontId="47" fillId="0" borderId="0" xfId="0" applyFont="1" applyFill="1" applyAlignment="1" applyProtection="1">
      <alignment vertical="center" wrapText="1"/>
      <protection hidden="1"/>
    </xf>
    <xf numFmtId="0" fontId="31" fillId="0" borderId="0" xfId="0" applyFont="1" applyAlignment="1" applyProtection="1">
      <alignment horizontal="left" vertical="center"/>
      <protection hidden="1"/>
    </xf>
    <xf numFmtId="0" fontId="31" fillId="0" borderId="0" xfId="0" applyFont="1" applyFill="1" applyAlignment="1" applyProtection="1">
      <alignment/>
      <protection hidden="1"/>
    </xf>
    <xf numFmtId="3" fontId="45" fillId="0" borderId="0" xfId="0" applyNumberFormat="1" applyFont="1" applyFill="1" applyBorder="1" applyAlignment="1" applyProtection="1">
      <alignment/>
      <protection hidden="1"/>
    </xf>
    <xf numFmtId="0" fontId="45" fillId="0" borderId="0" xfId="0" applyFont="1" applyBorder="1" applyAlignment="1" applyProtection="1">
      <alignment horizontal="left"/>
      <protection hidden="1"/>
    </xf>
    <xf numFmtId="0" fontId="45" fillId="0" borderId="0" xfId="0" applyFont="1" applyFill="1" applyBorder="1" applyAlignment="1" applyProtection="1">
      <alignment/>
      <protection hidden="1"/>
    </xf>
    <xf numFmtId="0" fontId="7" fillId="33" borderId="0" xfId="0" applyFont="1" applyFill="1" applyAlignment="1" applyProtection="1">
      <alignment vertical="center" wrapText="1"/>
      <protection hidden="1" locked="0"/>
    </xf>
    <xf numFmtId="0" fontId="48" fillId="0" borderId="0" xfId="0" applyFont="1" applyFill="1" applyAlignment="1" applyProtection="1">
      <alignment/>
      <protection hidden="1"/>
    </xf>
    <xf numFmtId="0" fontId="46" fillId="0" borderId="0" xfId="0" applyFont="1" applyAlignment="1" applyProtection="1">
      <alignment/>
      <protection hidden="1"/>
    </xf>
    <xf numFmtId="0" fontId="31" fillId="0" borderId="0" xfId="0" applyFont="1" applyAlignment="1" applyProtection="1">
      <alignment horizontal="right"/>
      <protection hidden="1"/>
    </xf>
    <xf numFmtId="186" fontId="31" fillId="0" borderId="0" xfId="0" applyNumberFormat="1" applyFont="1" applyAlignment="1" applyProtection="1">
      <alignment/>
      <protection hidden="1"/>
    </xf>
    <xf numFmtId="193" fontId="31" fillId="0" borderId="0" xfId="47" applyNumberFormat="1" applyFont="1" applyAlignment="1" applyProtection="1">
      <alignment horizontal="left"/>
      <protection hidden="1"/>
    </xf>
    <xf numFmtId="0" fontId="10" fillId="0" borderId="0" xfId="0" applyFont="1" applyAlignment="1" applyProtection="1">
      <alignment horizontal="left" vertical="top" wrapText="1"/>
      <protection hidden="1"/>
    </xf>
    <xf numFmtId="0" fontId="7" fillId="33" borderId="0" xfId="0" applyFont="1" applyFill="1" applyAlignment="1" applyProtection="1">
      <alignment horizontal="left" vertical="center"/>
      <protection hidden="1" locked="0"/>
    </xf>
    <xf numFmtId="0" fontId="10" fillId="0" borderId="0" xfId="0" applyFont="1" applyFill="1" applyAlignment="1" applyProtection="1">
      <alignment vertical="top" wrapText="1"/>
      <protection hidden="1"/>
    </xf>
    <xf numFmtId="0" fontId="11" fillId="0" borderId="0" xfId="0" applyFont="1" applyAlignment="1" applyProtection="1">
      <alignment horizontal="left" vertical="top" wrapText="1"/>
      <protection hidden="1"/>
    </xf>
    <xf numFmtId="0" fontId="12" fillId="0" borderId="0" xfId="0" applyFont="1" applyAlignment="1" applyProtection="1">
      <alignment horizontal="left" vertical="top" wrapText="1"/>
      <protection hidden="1"/>
    </xf>
    <xf numFmtId="0" fontId="0" fillId="0" borderId="0" xfId="0" applyAlignment="1" applyProtection="1">
      <alignment wrapText="1"/>
      <protection hidden="1"/>
    </xf>
    <xf numFmtId="0" fontId="10" fillId="0" borderId="0" xfId="0" applyFont="1" applyBorder="1"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7" fillId="33" borderId="0" xfId="0" applyFont="1" applyFill="1" applyAlignment="1" applyProtection="1">
      <alignment horizontal="left" vertical="center" wrapText="1"/>
      <protection hidden="1"/>
    </xf>
    <xf numFmtId="0" fontId="8" fillId="33" borderId="0" xfId="0" applyFont="1" applyFill="1" applyAlignment="1" applyProtection="1">
      <alignment horizontal="left" vertical="center" wrapText="1"/>
      <protection hidden="1"/>
    </xf>
    <xf numFmtId="0" fontId="13" fillId="0" borderId="11" xfId="0" applyFont="1" applyBorder="1" applyAlignment="1" applyProtection="1">
      <alignment horizontal="left"/>
      <protection hidden="1"/>
    </xf>
    <xf numFmtId="0" fontId="13" fillId="0" borderId="22" xfId="0" applyFont="1" applyBorder="1" applyAlignment="1" applyProtection="1">
      <alignment horizontal="left"/>
      <protection hidden="1"/>
    </xf>
    <xf numFmtId="0" fontId="13" fillId="0" borderId="12" xfId="0" applyFont="1" applyBorder="1" applyAlignment="1" applyProtection="1">
      <alignment horizontal="left"/>
      <protection hidden="1"/>
    </xf>
    <xf numFmtId="0" fontId="10" fillId="0" borderId="0" xfId="0" applyFont="1" applyAlignment="1" applyProtection="1">
      <alignment horizontal="left"/>
      <protection hidden="1"/>
    </xf>
    <xf numFmtId="0" fontId="10" fillId="0" borderId="0" xfId="0" applyFont="1" applyAlignment="1" applyProtection="1">
      <alignment horizontal="left"/>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11</xdr:col>
      <xdr:colOff>0</xdr:colOff>
      <xdr:row>2</xdr:row>
      <xdr:rowOff>295275</xdr:rowOff>
    </xdr:to>
    <xdr:pic>
      <xdr:nvPicPr>
        <xdr:cNvPr id="1" name="Picture 3" descr="Bundeslogo_RGB_pos_600"/>
        <xdr:cNvPicPr preferRelativeResize="1">
          <a:picLocks noChangeAspect="1"/>
        </xdr:cNvPicPr>
      </xdr:nvPicPr>
      <xdr:blipFill>
        <a:blip r:embed="rId1"/>
        <a:stretch>
          <a:fillRect/>
        </a:stretch>
      </xdr:blipFill>
      <xdr:spPr>
        <a:xfrm>
          <a:off x="47625" y="0"/>
          <a:ext cx="26193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4"/>
  <sheetViews>
    <sheetView tabSelected="1" zoomScalePageLayoutView="0" workbookViewId="0" topLeftCell="A1">
      <selection activeCell="O2" sqref="O2"/>
    </sheetView>
  </sheetViews>
  <sheetFormatPr defaultColWidth="11.421875" defaultRowHeight="12.75"/>
  <cols>
    <col min="1" max="1" width="4.00390625" style="4" customWidth="1"/>
    <col min="2" max="2" width="3.00390625" style="4" customWidth="1"/>
    <col min="3" max="3" width="3.8515625" style="4" customWidth="1"/>
    <col min="4" max="4" width="4.421875" style="4" customWidth="1"/>
    <col min="5" max="5" width="3.28125" style="4" customWidth="1"/>
    <col min="6" max="6" width="4.8515625" style="4" customWidth="1"/>
    <col min="7" max="7" width="2.8515625" style="4" customWidth="1"/>
    <col min="8" max="11" width="3.421875" style="4" customWidth="1"/>
    <col min="12" max="12" width="12.140625" style="4" customWidth="1"/>
    <col min="13" max="13" width="9.00390625" style="4" customWidth="1"/>
    <col min="14" max="14" width="11.421875" style="4" customWidth="1"/>
    <col min="15" max="15" width="6.7109375" style="6" customWidth="1"/>
    <col min="16" max="16" width="4.7109375" style="4" customWidth="1"/>
    <col min="17" max="17" width="6.7109375" style="4" customWidth="1"/>
    <col min="18" max="18" width="9.00390625" style="4" customWidth="1"/>
    <col min="19" max="26" width="11.421875" style="18" customWidth="1"/>
    <col min="27" max="27" width="5.7109375" style="18" customWidth="1"/>
    <col min="28" max="28" width="14.28125" style="18" customWidth="1"/>
    <col min="29" max="29" width="11.421875" style="18" customWidth="1"/>
    <col min="30" max="16384" width="11.421875" style="4" customWidth="1"/>
  </cols>
  <sheetData>
    <row r="1" spans="15:18" ht="13.5">
      <c r="O1" s="66" t="s">
        <v>50</v>
      </c>
      <c r="P1" s="66"/>
      <c r="Q1" s="66"/>
      <c r="R1" s="66"/>
    </row>
    <row r="2" spans="15:18" ht="15" customHeight="1">
      <c r="O2" s="52" t="s">
        <v>53</v>
      </c>
      <c r="P2" s="59" t="s">
        <v>51</v>
      </c>
      <c r="Q2" s="59"/>
      <c r="R2" s="59"/>
    </row>
    <row r="3" spans="15:20" ht="23.25" customHeight="1">
      <c r="O3" s="67" t="s">
        <v>52</v>
      </c>
      <c r="P3" s="66"/>
      <c r="Q3" s="66"/>
      <c r="R3" s="66"/>
      <c r="S3" s="46"/>
      <c r="T3" s="47"/>
    </row>
    <row r="4" ht="18">
      <c r="A4" s="5" t="s">
        <v>36</v>
      </c>
    </row>
    <row r="5" spans="1:29" s="8" customFormat="1" ht="18">
      <c r="A5" s="7" t="s">
        <v>30</v>
      </c>
      <c r="O5" s="9"/>
      <c r="S5" s="53"/>
      <c r="T5" s="48"/>
      <c r="U5" s="48"/>
      <c r="V5" s="48"/>
      <c r="W5" s="48"/>
      <c r="X5" s="48"/>
      <c r="Y5" s="48"/>
      <c r="Z5" s="48"/>
      <c r="AA5" s="48"/>
      <c r="AB5" s="48"/>
      <c r="AC5" s="48"/>
    </row>
    <row r="6" ht="8.25" customHeight="1"/>
    <row r="7" spans="1:15" ht="9.75" customHeight="1">
      <c r="A7" s="10"/>
      <c r="N7" s="10"/>
      <c r="O7" s="4"/>
    </row>
    <row r="8" ht="8.25" customHeight="1" thickBot="1">
      <c r="O8" s="4"/>
    </row>
    <row r="9" spans="1:14" ht="20.25" customHeight="1" thickBot="1">
      <c r="A9" s="68" t="s">
        <v>21</v>
      </c>
      <c r="B9" s="69"/>
      <c r="C9" s="69"/>
      <c r="D9" s="69"/>
      <c r="E9" s="69"/>
      <c r="F9" s="69"/>
      <c r="G9" s="69"/>
      <c r="H9" s="69"/>
      <c r="I9" s="69"/>
      <c r="J9" s="69"/>
      <c r="K9" s="69"/>
      <c r="L9" s="70"/>
      <c r="M9" s="11" t="s">
        <v>1</v>
      </c>
      <c r="N9" s="12">
        <f>N30</f>
        <v>0</v>
      </c>
    </row>
    <row r="10" ht="8.25" customHeight="1"/>
    <row r="11" ht="12">
      <c r="Q11" s="13"/>
    </row>
    <row r="12" spans="1:18" ht="12.75">
      <c r="A12" s="14" t="s">
        <v>2</v>
      </c>
      <c r="B12" s="15"/>
      <c r="C12" s="15"/>
      <c r="D12" s="15"/>
      <c r="E12" s="15"/>
      <c r="F12" s="15"/>
      <c r="G12" s="15"/>
      <c r="H12" s="15"/>
      <c r="I12" s="15"/>
      <c r="J12" s="15"/>
      <c r="K12" s="15"/>
      <c r="L12" s="15"/>
      <c r="M12" s="15"/>
      <c r="N12" s="15"/>
      <c r="O12" s="16"/>
      <c r="P12" s="15"/>
      <c r="Q12" s="15"/>
      <c r="R12" s="17"/>
    </row>
    <row r="13" spans="1:18" ht="3.75" customHeight="1">
      <c r="A13" s="19"/>
      <c r="B13" s="20"/>
      <c r="C13" s="20"/>
      <c r="D13" s="20"/>
      <c r="E13" s="20"/>
      <c r="F13" s="20"/>
      <c r="G13" s="20"/>
      <c r="H13" s="20"/>
      <c r="I13" s="20"/>
      <c r="J13" s="20"/>
      <c r="K13" s="20"/>
      <c r="L13" s="20"/>
      <c r="M13" s="20"/>
      <c r="N13" s="20"/>
      <c r="O13" s="21"/>
      <c r="P13" s="20"/>
      <c r="Q13" s="20"/>
      <c r="R13" s="22"/>
    </row>
    <row r="14" spans="1:18" ht="12">
      <c r="A14" s="23" t="s">
        <v>3</v>
      </c>
      <c r="B14" s="24"/>
      <c r="C14" s="20" t="s">
        <v>4</v>
      </c>
      <c r="D14" s="20"/>
      <c r="E14" s="20"/>
      <c r="F14" s="20"/>
      <c r="G14" s="20"/>
      <c r="H14" s="20"/>
      <c r="I14" s="20"/>
      <c r="J14" s="20"/>
      <c r="K14" s="20"/>
      <c r="L14" s="20"/>
      <c r="M14" s="20"/>
      <c r="N14" s="1"/>
      <c r="O14" s="25" t="s">
        <v>0</v>
      </c>
      <c r="P14" s="20"/>
      <c r="Q14" s="20" t="s">
        <v>5</v>
      </c>
      <c r="R14" s="22"/>
    </row>
    <row r="15" spans="1:18" ht="12">
      <c r="A15" s="23"/>
      <c r="B15" s="24"/>
      <c r="C15" s="20"/>
      <c r="D15" s="20"/>
      <c r="E15" s="20"/>
      <c r="F15" s="20"/>
      <c r="G15" s="20"/>
      <c r="H15" s="20"/>
      <c r="I15" s="20"/>
      <c r="J15" s="20"/>
      <c r="K15" s="20"/>
      <c r="L15" s="20"/>
      <c r="M15" s="20"/>
      <c r="N15" s="20"/>
      <c r="O15" s="25"/>
      <c r="P15" s="20"/>
      <c r="Q15" s="20"/>
      <c r="R15" s="22"/>
    </row>
    <row r="16" spans="1:19" ht="12.75">
      <c r="A16" s="23" t="s">
        <v>7</v>
      </c>
      <c r="B16" s="24"/>
      <c r="C16" s="26" t="s">
        <v>8</v>
      </c>
      <c r="D16" s="20"/>
      <c r="E16" s="20"/>
      <c r="F16" s="20"/>
      <c r="G16" s="20"/>
      <c r="H16" s="20"/>
      <c r="I16" s="20"/>
      <c r="J16" s="20"/>
      <c r="K16" s="20"/>
      <c r="L16" s="20"/>
      <c r="M16" s="20"/>
      <c r="N16" s="1"/>
      <c r="O16" s="25" t="s">
        <v>22</v>
      </c>
      <c r="P16" s="20"/>
      <c r="Q16" s="20" t="s">
        <v>5</v>
      </c>
      <c r="R16" s="22"/>
      <c r="S16" s="54" t="s">
        <v>24</v>
      </c>
    </row>
    <row r="17" spans="1:19" ht="12.75">
      <c r="A17" s="23"/>
      <c r="B17" s="24"/>
      <c r="C17" s="26"/>
      <c r="D17" s="20"/>
      <c r="E17" s="20"/>
      <c r="F17" s="20"/>
      <c r="G17" s="20"/>
      <c r="H17" s="20"/>
      <c r="I17" s="20"/>
      <c r="J17" s="20"/>
      <c r="K17" s="20"/>
      <c r="L17" s="20"/>
      <c r="M17" s="20"/>
      <c r="N17" s="20"/>
      <c r="O17" s="25"/>
      <c r="P17" s="20"/>
      <c r="Q17" s="20"/>
      <c r="R17" s="22"/>
      <c r="S17" s="54" t="s">
        <v>25</v>
      </c>
    </row>
    <row r="18" spans="1:18" ht="12">
      <c r="A18" s="23" t="s">
        <v>9</v>
      </c>
      <c r="B18" s="24"/>
      <c r="C18" s="26" t="s">
        <v>10</v>
      </c>
      <c r="D18" s="20"/>
      <c r="E18" s="20"/>
      <c r="F18" s="20"/>
      <c r="G18" s="20"/>
      <c r="H18" s="20"/>
      <c r="I18" s="20"/>
      <c r="J18" s="20"/>
      <c r="K18" s="20"/>
      <c r="L18" s="20"/>
      <c r="M18" s="20"/>
      <c r="N18" s="2"/>
      <c r="O18" s="27" t="s">
        <v>23</v>
      </c>
      <c r="P18" s="20"/>
      <c r="Q18" s="20" t="s">
        <v>5</v>
      </c>
      <c r="R18" s="22"/>
    </row>
    <row r="19" spans="1:18" ht="12">
      <c r="A19" s="23"/>
      <c r="B19" s="24"/>
      <c r="C19" s="20"/>
      <c r="D19" s="20"/>
      <c r="E19" s="20"/>
      <c r="F19" s="20"/>
      <c r="G19" s="20"/>
      <c r="H19" s="20"/>
      <c r="I19" s="20"/>
      <c r="J19" s="20"/>
      <c r="K19" s="20"/>
      <c r="L19" s="20"/>
      <c r="M19" s="20"/>
      <c r="N19" s="24"/>
      <c r="O19" s="25"/>
      <c r="P19" s="20"/>
      <c r="Q19" s="20"/>
      <c r="R19" s="22"/>
    </row>
    <row r="20" spans="1:18" ht="12">
      <c r="A20" s="23" t="s">
        <v>11</v>
      </c>
      <c r="B20" s="24"/>
      <c r="C20" s="20" t="s">
        <v>12</v>
      </c>
      <c r="D20" s="20"/>
      <c r="E20" s="20"/>
      <c r="F20" s="20"/>
      <c r="G20" s="20"/>
      <c r="H20" s="20"/>
      <c r="I20" s="20"/>
      <c r="J20" s="20"/>
      <c r="K20" s="20"/>
      <c r="L20" s="20"/>
      <c r="M20" s="20"/>
      <c r="N20" s="1"/>
      <c r="O20" s="25" t="s">
        <v>0</v>
      </c>
      <c r="P20" s="20"/>
      <c r="Q20" s="20" t="s">
        <v>5</v>
      </c>
      <c r="R20" s="22"/>
    </row>
    <row r="21" spans="1:26" ht="12">
      <c r="A21" s="23"/>
      <c r="B21" s="24"/>
      <c r="C21" s="20"/>
      <c r="D21" s="20"/>
      <c r="E21" s="20"/>
      <c r="F21" s="20"/>
      <c r="G21" s="20"/>
      <c r="H21" s="20"/>
      <c r="I21" s="20"/>
      <c r="J21" s="20"/>
      <c r="K21" s="20"/>
      <c r="L21" s="20"/>
      <c r="M21" s="20"/>
      <c r="N21" s="20"/>
      <c r="O21" s="25"/>
      <c r="P21" s="20"/>
      <c r="Q21" s="20"/>
      <c r="R21" s="22"/>
      <c r="Y21" s="18" t="s">
        <v>46</v>
      </c>
      <c r="Z21" s="18" t="s">
        <v>46</v>
      </c>
    </row>
    <row r="22" spans="1:29" ht="12">
      <c r="A22" s="23" t="s">
        <v>13</v>
      </c>
      <c r="B22" s="24"/>
      <c r="C22" s="20" t="s">
        <v>14</v>
      </c>
      <c r="D22" s="20"/>
      <c r="E22" s="20"/>
      <c r="F22" s="20"/>
      <c r="G22" s="20"/>
      <c r="H22" s="20"/>
      <c r="I22" s="20"/>
      <c r="J22" s="20"/>
      <c r="K22" s="20"/>
      <c r="L22" s="20"/>
      <c r="M22" s="20"/>
      <c r="N22" s="28">
        <f>IF($C$23="L",$AC$23,IF($C$23="B",$AC$24,$AC$25))</f>
        <v>0</v>
      </c>
      <c r="O22" s="25" t="s">
        <v>1</v>
      </c>
      <c r="P22" s="20"/>
      <c r="Q22" s="26" t="s">
        <v>6</v>
      </c>
      <c r="R22" s="22"/>
      <c r="U22" s="18" t="s">
        <v>42</v>
      </c>
      <c r="V22" s="18" t="s">
        <v>43</v>
      </c>
      <c r="W22" s="18" t="s">
        <v>44</v>
      </c>
      <c r="X22" s="18" t="s">
        <v>45</v>
      </c>
      <c r="Y22" s="18" t="s">
        <v>47</v>
      </c>
      <c r="Z22" s="18" t="s">
        <v>48</v>
      </c>
      <c r="AB22" s="55" t="s">
        <v>49</v>
      </c>
      <c r="AC22" s="18" t="s">
        <v>55</v>
      </c>
    </row>
    <row r="23" spans="1:29" ht="12">
      <c r="A23" s="23"/>
      <c r="B23" s="24"/>
      <c r="C23" s="44"/>
      <c r="D23" s="26" t="s">
        <v>20</v>
      </c>
      <c r="E23" s="20"/>
      <c r="F23" s="20"/>
      <c r="G23" s="20"/>
      <c r="H23" s="20"/>
      <c r="I23" s="20"/>
      <c r="J23" s="20"/>
      <c r="K23" s="20"/>
      <c r="L23" s="20"/>
      <c r="M23" s="20"/>
      <c r="N23" s="49"/>
      <c r="O23" s="50"/>
      <c r="P23" s="45"/>
      <c r="Q23" s="45"/>
      <c r="R23" s="22"/>
      <c r="S23" s="18" t="s">
        <v>28</v>
      </c>
      <c r="U23" s="18">
        <v>25</v>
      </c>
      <c r="V23" s="18">
        <v>100</v>
      </c>
      <c r="W23" s="18">
        <v>500</v>
      </c>
      <c r="X23" s="18">
        <f>IF($C$25=1,1,2)</f>
        <v>2</v>
      </c>
      <c r="Y23" s="56">
        <f>IF($N$16/52&gt;U23,$N$16/52,U23)</f>
        <v>25</v>
      </c>
      <c r="Z23" s="56">
        <f>IF(Y23&lt;$N$16,Y23,$N$16)</f>
        <v>0</v>
      </c>
      <c r="AB23" s="57">
        <f>(Z23*V23*X23)+W23</f>
        <v>500</v>
      </c>
      <c r="AC23" s="18">
        <f>IF((Z23*X23*V23)&gt;0,AB23,0)</f>
        <v>0</v>
      </c>
    </row>
    <row r="24" spans="1:29" ht="12">
      <c r="A24" s="23"/>
      <c r="B24" s="24"/>
      <c r="C24" s="24"/>
      <c r="D24" s="26"/>
      <c r="E24" s="20"/>
      <c r="F24" s="20"/>
      <c r="G24" s="20"/>
      <c r="H24" s="20"/>
      <c r="I24" s="20"/>
      <c r="J24" s="20"/>
      <c r="K24" s="20"/>
      <c r="L24" s="20"/>
      <c r="M24" s="20"/>
      <c r="N24" s="51"/>
      <c r="O24" s="50"/>
      <c r="P24" s="45"/>
      <c r="Q24" s="45"/>
      <c r="R24" s="22"/>
      <c r="S24" s="18" t="s">
        <v>27</v>
      </c>
      <c r="U24" s="18">
        <v>800</v>
      </c>
      <c r="V24" s="18">
        <v>100</v>
      </c>
      <c r="W24" s="18">
        <v>500</v>
      </c>
      <c r="X24" s="18">
        <f>IF($C$25=1,1,2)</f>
        <v>2</v>
      </c>
      <c r="Y24" s="56">
        <f>IF($N$16/52&gt;U24,$N$16/52,U24)</f>
        <v>800</v>
      </c>
      <c r="Z24" s="56">
        <f>IF(Y24&lt;$N$16,Y24,$N$16)</f>
        <v>0</v>
      </c>
      <c r="AB24" s="57">
        <f>(Z24*V24*X24)+W24</f>
        <v>500</v>
      </c>
      <c r="AC24" s="18">
        <f>IF((Z24*X24*V24)&gt;0,AB24,0)</f>
        <v>0</v>
      </c>
    </row>
    <row r="25" spans="1:29" ht="12">
      <c r="A25" s="23"/>
      <c r="B25" s="24"/>
      <c r="C25" s="3"/>
      <c r="D25" s="26" t="s">
        <v>34</v>
      </c>
      <c r="E25" s="20"/>
      <c r="F25" s="20"/>
      <c r="G25" s="20"/>
      <c r="H25" s="20"/>
      <c r="I25" s="20"/>
      <c r="J25" s="20"/>
      <c r="K25" s="20"/>
      <c r="L25" s="20"/>
      <c r="M25" s="20"/>
      <c r="N25" s="49"/>
      <c r="O25" s="50"/>
      <c r="P25" s="45"/>
      <c r="Q25" s="45"/>
      <c r="R25" s="22"/>
      <c r="S25" s="18" t="s">
        <v>26</v>
      </c>
      <c r="U25" s="18">
        <v>1400</v>
      </c>
      <c r="V25" s="18">
        <v>100</v>
      </c>
      <c r="W25" s="18">
        <v>500</v>
      </c>
      <c r="X25" s="18">
        <f>IF($C$25=1,1,2)</f>
        <v>2</v>
      </c>
      <c r="Y25" s="56">
        <f>IF($N$16/52&gt;U25,$N$16/52,U25)</f>
        <v>1400</v>
      </c>
      <c r="Z25" s="56">
        <f>IF(Y25&lt;$N$16,Y25,$N$16)</f>
        <v>0</v>
      </c>
      <c r="AB25" s="57">
        <f>(Z25*V25*X25)+W25</f>
        <v>500</v>
      </c>
      <c r="AC25" s="18">
        <f>IF((Z25*X25*V25)&gt;0,AB25,0)</f>
        <v>0</v>
      </c>
    </row>
    <row r="26" spans="1:18" ht="12">
      <c r="A26" s="19"/>
      <c r="B26" s="20"/>
      <c r="C26" s="20"/>
      <c r="D26" s="20"/>
      <c r="E26" s="20"/>
      <c r="F26" s="20"/>
      <c r="G26" s="20"/>
      <c r="H26" s="20"/>
      <c r="I26" s="20"/>
      <c r="J26" s="20"/>
      <c r="K26" s="20"/>
      <c r="L26" s="20"/>
      <c r="M26" s="20"/>
      <c r="N26" s="45"/>
      <c r="O26" s="50"/>
      <c r="P26" s="45"/>
      <c r="Q26" s="43"/>
      <c r="R26" s="22"/>
    </row>
    <row r="27" spans="1:18" ht="12">
      <c r="A27" s="19" t="s">
        <v>15</v>
      </c>
      <c r="B27" s="20"/>
      <c r="C27" s="26" t="s">
        <v>16</v>
      </c>
      <c r="D27" s="20"/>
      <c r="E27" s="20"/>
      <c r="F27" s="20"/>
      <c r="G27" s="20"/>
      <c r="H27" s="20"/>
      <c r="I27" s="20"/>
      <c r="J27" s="20"/>
      <c r="K27" s="20"/>
      <c r="L27" s="20"/>
      <c r="M27" s="20"/>
      <c r="N27" s="28">
        <f>IF(N18&gt;=12,N16,N16/12*(N18+1))</f>
        <v>0</v>
      </c>
      <c r="O27" s="25" t="s">
        <v>22</v>
      </c>
      <c r="P27" s="20"/>
      <c r="Q27" s="20" t="s">
        <v>6</v>
      </c>
      <c r="R27" s="22"/>
    </row>
    <row r="28" spans="1:18" ht="12">
      <c r="A28" s="19"/>
      <c r="B28" s="20"/>
      <c r="C28" s="20"/>
      <c r="D28" s="20"/>
      <c r="E28" s="20"/>
      <c r="F28" s="20"/>
      <c r="G28" s="20"/>
      <c r="H28" s="20"/>
      <c r="I28" s="20"/>
      <c r="J28" s="20"/>
      <c r="K28" s="20"/>
      <c r="L28" s="20"/>
      <c r="M28" s="20"/>
      <c r="N28" s="20"/>
      <c r="O28" s="25"/>
      <c r="P28" s="20"/>
      <c r="Q28" s="20"/>
      <c r="R28" s="22"/>
    </row>
    <row r="29" spans="1:18" ht="12.75" thickBot="1">
      <c r="A29" s="19"/>
      <c r="B29" s="20"/>
      <c r="C29" s="20"/>
      <c r="D29" s="20"/>
      <c r="E29" s="20"/>
      <c r="F29" s="20"/>
      <c r="G29" s="20"/>
      <c r="H29" s="20"/>
      <c r="I29" s="20"/>
      <c r="J29" s="20"/>
      <c r="K29" s="20"/>
      <c r="L29" s="20"/>
      <c r="M29" s="20"/>
      <c r="N29" s="20"/>
      <c r="O29" s="25"/>
      <c r="P29" s="20"/>
      <c r="Q29" s="20"/>
      <c r="R29" s="22"/>
    </row>
    <row r="30" spans="1:18" ht="13.5" thickBot="1">
      <c r="A30" s="19" t="s">
        <v>17</v>
      </c>
      <c r="B30" s="20"/>
      <c r="C30" s="29" t="s">
        <v>18</v>
      </c>
      <c r="D30" s="20"/>
      <c r="E30" s="20"/>
      <c r="F30" s="20"/>
      <c r="G30" s="20"/>
      <c r="H30" s="20"/>
      <c r="I30" s="20"/>
      <c r="J30" s="20"/>
      <c r="K30" s="20"/>
      <c r="L30" s="20"/>
      <c r="M30" s="20"/>
      <c r="N30" s="30">
        <f>(N14*N27)+(N20*N27)+N22</f>
        <v>0</v>
      </c>
      <c r="O30" s="25" t="s">
        <v>1</v>
      </c>
      <c r="P30" s="20"/>
      <c r="Q30" s="20" t="s">
        <v>6</v>
      </c>
      <c r="R30" s="22"/>
    </row>
    <row r="31" spans="1:18" ht="10.5" customHeight="1">
      <c r="A31" s="31"/>
      <c r="B31" s="32"/>
      <c r="C31" s="32"/>
      <c r="D31" s="32"/>
      <c r="E31" s="32"/>
      <c r="F31" s="32"/>
      <c r="G31" s="32"/>
      <c r="H31" s="32"/>
      <c r="I31" s="32"/>
      <c r="J31" s="32"/>
      <c r="K31" s="32"/>
      <c r="L31" s="32"/>
      <c r="M31" s="32"/>
      <c r="N31" s="32"/>
      <c r="O31" s="33"/>
      <c r="P31" s="32"/>
      <c r="Q31" s="32"/>
      <c r="R31" s="34"/>
    </row>
    <row r="32" spans="1:18" ht="7.5" customHeight="1">
      <c r="A32" s="20"/>
      <c r="B32" s="20"/>
      <c r="C32" s="20"/>
      <c r="D32" s="20"/>
      <c r="E32" s="20"/>
      <c r="F32" s="20"/>
      <c r="G32" s="20"/>
      <c r="H32" s="20"/>
      <c r="I32" s="20"/>
      <c r="J32" s="20"/>
      <c r="K32" s="20"/>
      <c r="L32" s="20"/>
      <c r="M32" s="20"/>
      <c r="N32" s="20"/>
      <c r="O32" s="21"/>
      <c r="P32" s="20"/>
      <c r="Q32" s="20"/>
      <c r="R32" s="20"/>
    </row>
    <row r="33" spans="1:18" ht="6.75" customHeight="1">
      <c r="A33" s="20"/>
      <c r="B33" s="20"/>
      <c r="C33" s="20"/>
      <c r="D33" s="20"/>
      <c r="E33" s="20"/>
      <c r="F33" s="20"/>
      <c r="G33" s="20"/>
      <c r="H33" s="20"/>
      <c r="I33" s="20"/>
      <c r="J33" s="20"/>
      <c r="K33" s="20"/>
      <c r="L33" s="20"/>
      <c r="M33" s="20"/>
      <c r="N33" s="20"/>
      <c r="O33" s="21"/>
      <c r="P33" s="20"/>
      <c r="Q33" s="20"/>
      <c r="R33" s="20"/>
    </row>
    <row r="34" spans="1:18" ht="12">
      <c r="A34" s="20"/>
      <c r="B34" s="20"/>
      <c r="C34" s="20"/>
      <c r="D34" s="20"/>
      <c r="E34" s="20"/>
      <c r="F34" s="20"/>
      <c r="G34" s="20"/>
      <c r="H34" s="20"/>
      <c r="I34" s="20"/>
      <c r="J34" s="20"/>
      <c r="K34" s="20"/>
      <c r="L34" s="20"/>
      <c r="M34" s="20"/>
      <c r="N34" s="20"/>
      <c r="O34" s="21"/>
      <c r="P34" s="20"/>
      <c r="Q34" s="20"/>
      <c r="R34" s="20"/>
    </row>
    <row r="35" spans="1:18" ht="12.75">
      <c r="A35" s="35" t="s">
        <v>38</v>
      </c>
      <c r="B35" s="20"/>
      <c r="C35" s="20"/>
      <c r="D35" s="20"/>
      <c r="E35" s="20"/>
      <c r="F35" s="20"/>
      <c r="G35" s="20"/>
      <c r="H35" s="20"/>
      <c r="I35" s="20"/>
      <c r="J35" s="20"/>
      <c r="K35" s="20"/>
      <c r="L35" s="20"/>
      <c r="M35" s="20"/>
      <c r="N35" s="20"/>
      <c r="O35" s="21"/>
      <c r="P35" s="20"/>
      <c r="Q35" s="20"/>
      <c r="R35" s="20"/>
    </row>
    <row r="36" ht="6.75" customHeight="1"/>
    <row r="37" spans="1:18" ht="54.75" customHeight="1">
      <c r="A37" s="58" t="s">
        <v>32</v>
      </c>
      <c r="B37" s="58"/>
      <c r="C37" s="58"/>
      <c r="D37" s="58"/>
      <c r="E37" s="58"/>
      <c r="F37" s="58"/>
      <c r="G37" s="58"/>
      <c r="H37" s="58"/>
      <c r="I37" s="58"/>
      <c r="J37" s="58"/>
      <c r="K37" s="58"/>
      <c r="L37" s="58"/>
      <c r="M37" s="58"/>
      <c r="N37" s="58"/>
      <c r="O37" s="58"/>
      <c r="P37" s="58"/>
      <c r="Q37" s="58"/>
      <c r="R37" s="58"/>
    </row>
    <row r="38" spans="1:18" ht="39" customHeight="1">
      <c r="A38" s="58" t="s">
        <v>33</v>
      </c>
      <c r="B38" s="58"/>
      <c r="C38" s="58"/>
      <c r="D38" s="58"/>
      <c r="E38" s="58"/>
      <c r="F38" s="58"/>
      <c r="G38" s="58"/>
      <c r="H38" s="58"/>
      <c r="I38" s="58"/>
      <c r="J38" s="58"/>
      <c r="K38" s="58"/>
      <c r="L38" s="58"/>
      <c r="M38" s="58"/>
      <c r="N38" s="58"/>
      <c r="O38" s="58"/>
      <c r="P38" s="58"/>
      <c r="Q38" s="58"/>
      <c r="R38" s="58"/>
    </row>
    <row r="39" spans="1:18" ht="6.75" customHeight="1">
      <c r="A39" s="36"/>
      <c r="B39" s="36"/>
      <c r="C39" s="36"/>
      <c r="D39" s="36"/>
      <c r="E39" s="36"/>
      <c r="F39" s="36"/>
      <c r="G39" s="36"/>
      <c r="H39" s="36"/>
      <c r="I39" s="36"/>
      <c r="J39" s="36"/>
      <c r="K39" s="36"/>
      <c r="L39" s="36"/>
      <c r="M39" s="36"/>
      <c r="N39" s="36"/>
      <c r="O39" s="36"/>
      <c r="P39" s="36"/>
      <c r="Q39" s="36"/>
      <c r="R39" s="36"/>
    </row>
    <row r="40" spans="1:18" ht="30.75" customHeight="1">
      <c r="A40" s="58" t="s">
        <v>39</v>
      </c>
      <c r="B40" s="58"/>
      <c r="C40" s="58"/>
      <c r="D40" s="58"/>
      <c r="E40" s="58"/>
      <c r="F40" s="58"/>
      <c r="G40" s="58"/>
      <c r="H40" s="58"/>
      <c r="I40" s="58"/>
      <c r="J40" s="58"/>
      <c r="K40" s="58"/>
      <c r="L40" s="58"/>
      <c r="M40" s="58"/>
      <c r="N40" s="58"/>
      <c r="O40" s="58"/>
      <c r="P40" s="58"/>
      <c r="Q40" s="58"/>
      <c r="R40" s="58"/>
    </row>
    <row r="41" ht="6.75" customHeight="1"/>
    <row r="42" spans="1:18" ht="66" customHeight="1">
      <c r="A42" s="60" t="s">
        <v>37</v>
      </c>
      <c r="B42" s="60"/>
      <c r="C42" s="60"/>
      <c r="D42" s="60"/>
      <c r="E42" s="60"/>
      <c r="F42" s="60"/>
      <c r="G42" s="60"/>
      <c r="H42" s="60"/>
      <c r="I42" s="60"/>
      <c r="J42" s="60"/>
      <c r="K42" s="60"/>
      <c r="L42" s="60"/>
      <c r="M42" s="60"/>
      <c r="N42" s="60"/>
      <c r="O42" s="60"/>
      <c r="P42" s="60"/>
      <c r="Q42" s="60"/>
      <c r="R42" s="60"/>
    </row>
    <row r="43" ht="6.75" customHeight="1"/>
    <row r="44" spans="1:18" ht="12.75" customHeight="1">
      <c r="A44" s="71" t="s">
        <v>19</v>
      </c>
      <c r="B44" s="72"/>
      <c r="C44" s="72"/>
      <c r="D44" s="72"/>
      <c r="E44" s="72"/>
      <c r="F44" s="72"/>
      <c r="G44" s="72"/>
      <c r="H44" s="72"/>
      <c r="I44" s="72"/>
      <c r="J44" s="72"/>
      <c r="K44" s="72"/>
      <c r="L44" s="72"/>
      <c r="M44" s="72"/>
      <c r="N44" s="72"/>
      <c r="O44" s="72"/>
      <c r="P44" s="72"/>
      <c r="Q44" s="72"/>
      <c r="R44" s="72"/>
    </row>
    <row r="45" ht="6.75" customHeight="1">
      <c r="A45" s="37"/>
    </row>
    <row r="46" spans="1:18" ht="53.25" customHeight="1">
      <c r="A46" s="60" t="s">
        <v>40</v>
      </c>
      <c r="B46" s="60"/>
      <c r="C46" s="60"/>
      <c r="D46" s="60"/>
      <c r="E46" s="60"/>
      <c r="F46" s="60"/>
      <c r="G46" s="60"/>
      <c r="H46" s="60"/>
      <c r="I46" s="60"/>
      <c r="J46" s="60"/>
      <c r="K46" s="60"/>
      <c r="L46" s="60"/>
      <c r="M46" s="60"/>
      <c r="N46" s="60"/>
      <c r="O46" s="60"/>
      <c r="P46" s="60"/>
      <c r="Q46" s="60"/>
      <c r="R46" s="60"/>
    </row>
    <row r="47" ht="6.75" customHeight="1"/>
    <row r="48" spans="1:18" ht="12.75">
      <c r="A48" s="35"/>
      <c r="B48" s="38"/>
      <c r="C48" s="38"/>
      <c r="D48" s="38"/>
      <c r="E48" s="38"/>
      <c r="R48" s="42" t="s">
        <v>54</v>
      </c>
    </row>
    <row r="49" spans="1:5" ht="12.75">
      <c r="A49" s="35"/>
      <c r="B49" s="38"/>
      <c r="C49" s="38"/>
      <c r="D49" s="38"/>
      <c r="E49" s="38"/>
    </row>
    <row r="50" spans="1:5" ht="12.75">
      <c r="A50" s="35"/>
      <c r="B50" s="38"/>
      <c r="C50" s="38"/>
      <c r="D50" s="38"/>
      <c r="E50" s="38"/>
    </row>
    <row r="51" spans="1:5" ht="12.75">
      <c r="A51" s="35"/>
      <c r="B51" s="38"/>
      <c r="C51" s="38"/>
      <c r="D51" s="38"/>
      <c r="E51" s="38"/>
    </row>
    <row r="52" spans="1:5" ht="12.75">
      <c r="A52" s="35"/>
      <c r="B52" s="38"/>
      <c r="C52" s="38"/>
      <c r="D52" s="38"/>
      <c r="E52" s="38"/>
    </row>
    <row r="53" spans="1:5" ht="12.75">
      <c r="A53" s="35" t="s">
        <v>31</v>
      </c>
      <c r="B53" s="38"/>
      <c r="C53" s="38"/>
      <c r="D53" s="38"/>
      <c r="E53" s="38"/>
    </row>
    <row r="54" spans="1:5" ht="6.75" customHeight="1">
      <c r="A54" s="35"/>
      <c r="B54" s="38"/>
      <c r="C54" s="38"/>
      <c r="D54" s="38"/>
      <c r="E54" s="38"/>
    </row>
    <row r="55" spans="1:18" ht="12">
      <c r="A55" s="64" t="s">
        <v>41</v>
      </c>
      <c r="B55" s="64"/>
      <c r="C55" s="64"/>
      <c r="D55" s="64"/>
      <c r="E55" s="64"/>
      <c r="F55" s="63"/>
      <c r="G55" s="63"/>
      <c r="H55" s="63"/>
      <c r="I55" s="63"/>
      <c r="J55" s="63"/>
      <c r="K55" s="63"/>
      <c r="L55" s="63"/>
      <c r="M55" s="63"/>
      <c r="N55" s="63"/>
      <c r="O55" s="63"/>
      <c r="P55" s="63"/>
      <c r="Q55" s="63"/>
      <c r="R55" s="63"/>
    </row>
    <row r="56" spans="1:18" ht="42.75" customHeight="1">
      <c r="A56" s="64"/>
      <c r="B56" s="64"/>
      <c r="C56" s="64"/>
      <c r="D56" s="64"/>
      <c r="E56" s="64"/>
      <c r="F56" s="63"/>
      <c r="G56" s="63"/>
      <c r="H56" s="63"/>
      <c r="I56" s="63"/>
      <c r="J56" s="63"/>
      <c r="K56" s="63"/>
      <c r="L56" s="63"/>
      <c r="M56" s="63"/>
      <c r="N56" s="63"/>
      <c r="O56" s="63"/>
      <c r="P56" s="63"/>
      <c r="Q56" s="63"/>
      <c r="R56" s="63"/>
    </row>
    <row r="57" spans="1:5" ht="6.75" customHeight="1">
      <c r="A57" s="35"/>
      <c r="B57" s="38"/>
      <c r="C57" s="38"/>
      <c r="D57" s="38"/>
      <c r="E57" s="38"/>
    </row>
    <row r="58" spans="1:18" ht="12">
      <c r="A58" s="61" t="s">
        <v>35</v>
      </c>
      <c r="B58" s="62"/>
      <c r="C58" s="62"/>
      <c r="D58" s="62"/>
      <c r="E58" s="62"/>
      <c r="F58" s="63"/>
      <c r="G58" s="63"/>
      <c r="H58" s="63"/>
      <c r="I58" s="63"/>
      <c r="J58" s="63"/>
      <c r="K58" s="63"/>
      <c r="L58" s="63"/>
      <c r="M58" s="63"/>
      <c r="N58" s="63"/>
      <c r="O58" s="63"/>
      <c r="P58" s="63"/>
      <c r="Q58" s="63"/>
      <c r="R58" s="63"/>
    </row>
    <row r="59" spans="1:18" ht="27.75" customHeight="1">
      <c r="A59" s="62"/>
      <c r="B59" s="62"/>
      <c r="C59" s="62"/>
      <c r="D59" s="62"/>
      <c r="E59" s="62"/>
      <c r="F59" s="63"/>
      <c r="G59" s="63"/>
      <c r="H59" s="63"/>
      <c r="I59" s="63"/>
      <c r="J59" s="63"/>
      <c r="K59" s="63"/>
      <c r="L59" s="63"/>
      <c r="M59" s="63"/>
      <c r="N59" s="63"/>
      <c r="O59" s="63"/>
      <c r="P59" s="63"/>
      <c r="Q59" s="63"/>
      <c r="R59" s="63"/>
    </row>
    <row r="60" spans="1:5" ht="6.75" customHeight="1">
      <c r="A60" s="39"/>
      <c r="B60" s="39"/>
      <c r="C60" s="39"/>
      <c r="D60" s="39"/>
      <c r="E60" s="39"/>
    </row>
    <row r="61" spans="1:18" ht="12">
      <c r="A61" s="65" t="s">
        <v>29</v>
      </c>
      <c r="B61" s="65"/>
      <c r="C61" s="65"/>
      <c r="D61" s="65"/>
      <c r="E61" s="65"/>
      <c r="F61" s="63"/>
      <c r="G61" s="63"/>
      <c r="H61" s="63"/>
      <c r="I61" s="63"/>
      <c r="J61" s="63"/>
      <c r="K61" s="63"/>
      <c r="L61" s="63"/>
      <c r="M61" s="63"/>
      <c r="N61" s="63"/>
      <c r="O61" s="63"/>
      <c r="P61" s="63"/>
      <c r="Q61" s="63"/>
      <c r="R61" s="63"/>
    </row>
    <row r="62" spans="1:18" ht="12">
      <c r="A62" s="65"/>
      <c r="B62" s="65"/>
      <c r="C62" s="65"/>
      <c r="D62" s="65"/>
      <c r="E62" s="65"/>
      <c r="F62" s="63"/>
      <c r="G62" s="63"/>
      <c r="H62" s="63"/>
      <c r="I62" s="63"/>
      <c r="J62" s="63"/>
      <c r="K62" s="63"/>
      <c r="L62" s="63"/>
      <c r="M62" s="63"/>
      <c r="N62" s="63"/>
      <c r="O62" s="63"/>
      <c r="P62" s="63"/>
      <c r="Q62" s="63"/>
      <c r="R62" s="63"/>
    </row>
    <row r="63" spans="1:18" ht="12">
      <c r="A63" s="65"/>
      <c r="B63" s="65"/>
      <c r="C63" s="65"/>
      <c r="D63" s="65"/>
      <c r="E63" s="65"/>
      <c r="F63" s="63"/>
      <c r="G63" s="63"/>
      <c r="H63" s="63"/>
      <c r="I63" s="63"/>
      <c r="J63" s="63"/>
      <c r="K63" s="63"/>
      <c r="L63" s="63"/>
      <c r="M63" s="63"/>
      <c r="N63" s="63"/>
      <c r="O63" s="63"/>
      <c r="P63" s="63"/>
      <c r="Q63" s="63"/>
      <c r="R63" s="63"/>
    </row>
    <row r="64" spans="2:5" ht="9" customHeight="1">
      <c r="B64" s="40"/>
      <c r="C64" s="40"/>
      <c r="D64" s="40"/>
      <c r="E64" s="41"/>
    </row>
  </sheetData>
  <sheetProtection password="9AFD" sheet="1"/>
  <protectedRanges>
    <protectedRange password="CB6F" sqref="N14 N16 N18 N20 N22:N25" name="bafu sperre aufhebend"/>
  </protectedRanges>
  <mergeCells count="13">
    <mergeCell ref="A61:R63"/>
    <mergeCell ref="O1:R1"/>
    <mergeCell ref="O3:R3"/>
    <mergeCell ref="A9:L9"/>
    <mergeCell ref="A37:R37"/>
    <mergeCell ref="A42:R42"/>
    <mergeCell ref="A44:R44"/>
    <mergeCell ref="A40:R40"/>
    <mergeCell ref="A38:R38"/>
    <mergeCell ref="P2:R2"/>
    <mergeCell ref="A46:R46"/>
    <mergeCell ref="A58:R59"/>
    <mergeCell ref="A55:R56"/>
  </mergeCells>
  <dataValidations count="2">
    <dataValidation type="whole" operator="greaterThanOrEqual" allowBlank="1" showInputMessage="1" showErrorMessage="1" errorTitle="whole number" error="whole number, minimum 0" sqref="N14 N20">
      <formula1>0</formula1>
    </dataValidation>
    <dataValidation operator="greaterThanOrEqual" allowBlank="1" errorTitle="whole number" error="whole number, minimum 2" sqref="N18"/>
  </dataValidations>
  <printOptions/>
  <pageMargins left="0.25" right="0.25"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Chiresa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dc:creator>
  <cp:keywords/>
  <dc:description/>
  <cp:lastModifiedBy>u80718663</cp:lastModifiedBy>
  <cp:lastPrinted>2014-04-10T09:43:12Z</cp:lastPrinted>
  <dcterms:created xsi:type="dcterms:W3CDTF">2003-08-21T07:27:19Z</dcterms:created>
  <dcterms:modified xsi:type="dcterms:W3CDTF">2014-11-14T07:29:24Z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COO.2002.100.7.6604337</vt:lpwstr>
  </property>
  <property fmtid="{D5CDD505-2E9C-101B-9397-08002B2CF9AE}" pid="3" name="FSC#COOELAK@1.1001:Subject">
    <vt:lpwstr/>
  </property>
  <property fmtid="{D5CDD505-2E9C-101B-9397-08002B2CF9AE}" pid="4" name="FSC#COOELAK@1.1001:FileReference">
    <vt:lpwstr>finanzielle Garantie / 2007-00223/03/01/02/02</vt:lpwstr>
  </property>
  <property fmtid="{D5CDD505-2E9C-101B-9397-08002B2CF9AE}" pid="5" name="FSC#COOELAK@1.1001:FileRefYear">
    <vt:lpwstr>2007</vt:lpwstr>
  </property>
  <property fmtid="{D5CDD505-2E9C-101B-9397-08002B2CF9AE}" pid="6" name="FSC#COOELAK@1.1001:FileRefOrdinal">
    <vt:lpwstr>30590</vt:lpwstr>
  </property>
  <property fmtid="{D5CDD505-2E9C-101B-9397-08002B2CF9AE}" pid="7" name="FSC#COOELAK@1.1001:FileRefOU">
    <vt:lpwstr>Abfall und Rohstoffe</vt:lpwstr>
  </property>
  <property fmtid="{D5CDD505-2E9C-101B-9397-08002B2CF9AE}" pid="8" name="FSC#COOELAK@1.1001:Organization">
    <vt:lpwstr/>
  </property>
  <property fmtid="{D5CDD505-2E9C-101B-9397-08002B2CF9AE}" pid="9" name="FSC#COOELAK@1.1001:Owner">
    <vt:lpwstr> Wysser</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Abfall und Rohstoffe (ABRO)</vt:lpwstr>
  </property>
  <property fmtid="{D5CDD505-2E9C-101B-9397-08002B2CF9AE}" pid="17" name="FSC#COOELAK@1.1001:CreatedAt">
    <vt:lpwstr>31.10.2007 15:03:21</vt:lpwstr>
  </property>
  <property fmtid="{D5CDD505-2E9C-101B-9397-08002B2CF9AE}" pid="18" name="FSC#COOELAK@1.1001:OU">
    <vt:lpwstr>Grenzüberschreitender Verkehr (nicht im Organigramm) (ABRO)</vt:lpwstr>
  </property>
  <property fmtid="{D5CDD505-2E9C-101B-9397-08002B2CF9AE}" pid="19" name="FSC#COOELAK@1.1001:Priority">
    <vt:lpwstr/>
  </property>
  <property fmtid="{D5CDD505-2E9C-101B-9397-08002B2CF9AE}" pid="20" name="FSC#COOELAK@1.1001:ObjBarCode">
    <vt:lpwstr>*COO.2002.100.7.2244525*</vt:lpwstr>
  </property>
  <property fmtid="{D5CDD505-2E9C-101B-9397-08002B2CF9AE}" pid="21" name="FSC#COOELAK@1.1001:RefBarCode">
    <vt:lpwstr>*de_31.10.07_Anleitung für die Berechnung der Garantiesumme*</vt:lpwstr>
  </property>
  <property fmtid="{D5CDD505-2E9C-101B-9397-08002B2CF9AE}" pid="22" name="FSC#COOELAK@1.1001:FileRefBarCode">
    <vt:lpwstr>*finanzielle Garantie / 2007-00223/03/01/02/02*</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Wysser, Monika</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2007-00223/03/01/02/02</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