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1110" windowWidth="18000" windowHeight="9585" activeTab="0"/>
  </bookViews>
  <sheets>
    <sheet name="Bitte lesen" sheetId="1" r:id="rId1"/>
    <sheet name="Zusammenzug" sheetId="2" r:id="rId2"/>
    <sheet name="Energy Industry" sheetId="3" r:id="rId3"/>
    <sheet name="Iron and Steel" sheetId="4" r:id="rId4"/>
    <sheet name="Non-Ferrous Metals" sheetId="5" r:id="rId5"/>
    <sheet name="Cement" sheetId="6" r:id="rId6"/>
    <sheet name="Chemicals" sheetId="7" r:id="rId7"/>
    <sheet name="PulpPaperPrint" sheetId="8" r:id="rId8"/>
    <sheet name="Food" sheetId="9" r:id="rId9"/>
    <sheet name="Other" sheetId="10" r:id="rId10"/>
    <sheet name="Grossverbraucher" sheetId="11" r:id="rId11"/>
    <sheet name="CO2-Emissionsfaktoren" sheetId="12" r:id="rId12"/>
  </sheets>
  <externalReferences>
    <externalReference r:id="rId15"/>
  </externalReferences>
  <definedNames>
    <definedName name="Faktoren">'CO2-Emissionsfaktoren'!$A$4:$M$26</definedName>
  </definedNames>
  <calcPr fullCalcOnLoad="1"/>
</workbook>
</file>

<file path=xl/sharedStrings.xml><?xml version="1.0" encoding="utf-8"?>
<sst xmlns="http://schemas.openxmlformats.org/spreadsheetml/2006/main" count="900" uniqueCount="81">
  <si>
    <t>Jahr</t>
  </si>
  <si>
    <t>Energy Industry</t>
  </si>
  <si>
    <t>(a)</t>
  </si>
  <si>
    <t>HEL</t>
  </si>
  <si>
    <t>GAS</t>
  </si>
  <si>
    <t>ELEKT</t>
  </si>
  <si>
    <t>NAH_FERN</t>
  </si>
  <si>
    <t>HOLZ</t>
  </si>
  <si>
    <t>KOHLE</t>
  </si>
  <si>
    <t>ERNEU</t>
  </si>
  <si>
    <t>DIES</t>
  </si>
  <si>
    <t>HMS</t>
  </si>
  <si>
    <t>ABFALL</t>
  </si>
  <si>
    <t>PETRK</t>
  </si>
  <si>
    <t>UEBGAS</t>
  </si>
  <si>
    <t>CO2-Emissionsfaktoren</t>
  </si>
  <si>
    <t>(b)</t>
  </si>
  <si>
    <t>Zusammenzug</t>
  </si>
  <si>
    <t>Grossverbraucher</t>
  </si>
  <si>
    <t>Food</t>
  </si>
  <si>
    <t>Pulp Paper Print</t>
  </si>
  <si>
    <t>Chemicals</t>
  </si>
  <si>
    <t>Non-Ferrous Metals</t>
  </si>
  <si>
    <t>Iron and Steel</t>
  </si>
  <si>
    <t>Total</t>
  </si>
  <si>
    <t>Quelle: BUWAL (24.4.03)</t>
  </si>
  <si>
    <t>Cement</t>
  </si>
  <si>
    <t>CO2-Emissionen effektiv (1000 t)</t>
  </si>
  <si>
    <t>Energieverbrauch klimanomiert (TJ)</t>
  </si>
  <si>
    <t>CO2-Emissionen klimanormiert (1000 t)</t>
  </si>
  <si>
    <t>(c)</t>
  </si>
  <si>
    <t>Übersicht effektiv</t>
  </si>
  <si>
    <t>C02 (1000 t)</t>
  </si>
  <si>
    <t>Elektrizität</t>
  </si>
  <si>
    <t>Energie (TJ)</t>
  </si>
  <si>
    <t>Übersicht klimanormiert</t>
  </si>
  <si>
    <t>fossile Brennstoffe</t>
  </si>
  <si>
    <t>fossile Treibstoffe</t>
  </si>
  <si>
    <t>Energieverbrauch effektiv  (TJ)</t>
  </si>
  <si>
    <t>Die vorliegende Arbeitsmappe enthält die folgenden Tabellenblätter:</t>
  </si>
  <si>
    <t>"Bitte Lesen" (dieses Blatt)</t>
  </si>
  <si>
    <t>"Zusammenzug"</t>
  </si>
  <si>
    <t>"Energ Industry"</t>
  </si>
  <si>
    <t>"Iron and Steel"</t>
  </si>
  <si>
    <t>"Cement"</t>
  </si>
  <si>
    <t>"Chemicals"</t>
  </si>
  <si>
    <t>"CO2-Emissionsfaktoren"</t>
  </si>
  <si>
    <t>Erläuterungen zum Gebrauch der Arbeitsmappe</t>
  </si>
  <si>
    <t>"Non-Ferrous Metals"</t>
  </si>
  <si>
    <t>"PulpPaperPrint"</t>
  </si>
  <si>
    <t>"Food"</t>
  </si>
  <si>
    <t>"Other"</t>
  </si>
  <si>
    <t>"Grossverbraucher"</t>
  </si>
  <si>
    <t>Bis auf das erste und letzte Blatt sind alle Blätter gleich aufgebaut:</t>
  </si>
  <si>
    <t>links oben: Effektiver Energieverbrauch (TJ)</t>
  </si>
  <si>
    <t>rechts oben: klimanormierter Energieverbrauch (TJ)</t>
  </si>
  <si>
    <t>links mitte: Effektive CO2-Emissionen (1000 t)*</t>
  </si>
  <si>
    <t>links unten: Übersicht mit effektiven Daten**</t>
  </si>
  <si>
    <t>rechts unten: Übersicht mit klimanormierten Daten**</t>
  </si>
  <si>
    <t>* berechnet mit den CO2-Emissionsfaktoren im Blatt "CO2-Emissionsfaktoren"</t>
  </si>
  <si>
    <t>** gemäss Offertausschreibung</t>
  </si>
  <si>
    <t>(d)</t>
  </si>
  <si>
    <t>(e)</t>
  </si>
  <si>
    <t>(f)</t>
  </si>
  <si>
    <t>Bei Fragen zu dieser Arbeitsmappe wende man sich direkt an:</t>
  </si>
  <si>
    <t>w.baumgartner@basics</t>
  </si>
  <si>
    <t>Basics AG</t>
  </si>
  <si>
    <t>(g)</t>
  </si>
  <si>
    <t>8035 Zürich</t>
  </si>
  <si>
    <t>rechts mitte: Klimanormierte CO2-Emissionen (1000 t)*</t>
  </si>
  <si>
    <t>Um die interne Logik und die Verlinkung nach aussen nicht zu stören, sollten keine inhaltlichen Veränderungen an der Mappe vorgenommen werden ausser im letzten Blatt. Hier können die Emissionsfaktoren individuell angepasst bzw. aktualisiert werden (grün unterlegte Felder).</t>
  </si>
  <si>
    <t>Die einzelnen Tabellenblätter sind so formatiert, dass man die Mappe als Ganze mit einem einzigen Druckbefehl sinnvoll gestückelt ausdrucken kann (62 Seiten).</t>
  </si>
  <si>
    <t>Other</t>
  </si>
  <si>
    <t>In einem separaten Dokument werden die inhaltlichen Zusammenhänge dargestellt (Aufdatierung der alten Dokumentation):</t>
  </si>
  <si>
    <t>Tel.: 044 362 99 00</t>
  </si>
  <si>
    <t>Technoparkstr. 1</t>
  </si>
  <si>
    <t>Technopark</t>
  </si>
  <si>
    <r>
      <t xml:space="preserve">Die Daten beziehen sich auf den Bearbeitungsstand per </t>
    </r>
    <r>
      <rPr>
        <b/>
        <sz val="10"/>
        <rFont val="Arial"/>
        <family val="2"/>
      </rPr>
      <t>15. Dezember 2007</t>
    </r>
    <r>
      <rPr>
        <sz val="10"/>
        <rFont val="Arial"/>
        <family val="0"/>
      </rPr>
      <t>.</t>
    </r>
  </si>
  <si>
    <t>CO2-Emissionen 1990 - 2006 von Industrie und Dienstleistungen, Teil Industrie</t>
  </si>
  <si>
    <t>Zürich / 15. Dezember 2007</t>
  </si>
  <si>
    <t>Zur Zeit wird für das Bundesamt für Energie eine Analyse des Energieverbrauchs nach Anwendungszwecken für die Jahre 2000 bis 2006 durchgeführt. Es ist nicht auszuschliessen, dass deshalb an den vorliegenden Daten noch Änderungen nötig werden könnten.</t>
  </si>
</sst>
</file>

<file path=xl/styles.xml><?xml version="1.0" encoding="utf-8"?>
<styleSheet xmlns="http://schemas.openxmlformats.org/spreadsheetml/2006/main">
  <numFmts count="1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0.000"/>
  </numFmts>
  <fonts count="7">
    <font>
      <sz val="10"/>
      <name val="Arial"/>
      <family val="0"/>
    </font>
    <font>
      <b/>
      <sz val="10"/>
      <name val="Arial"/>
      <family val="2"/>
    </font>
    <font>
      <b/>
      <sz val="14"/>
      <name val="Arial"/>
      <family val="2"/>
    </font>
    <font>
      <sz val="8"/>
      <name val="Arial"/>
      <family val="0"/>
    </font>
    <font>
      <sz val="10"/>
      <name val="Times New Roman"/>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2" fillId="0" borderId="0" xfId="0" applyFont="1" applyAlignment="1">
      <alignment/>
    </xf>
    <xf numFmtId="1" fontId="0" fillId="2" borderId="1" xfId="0" applyNumberFormat="1" applyFill="1" applyBorder="1" applyAlignment="1">
      <alignment/>
    </xf>
    <xf numFmtId="1" fontId="0" fillId="0" borderId="1" xfId="0" applyNumberFormat="1" applyBorder="1" applyAlignment="1">
      <alignment/>
    </xf>
    <xf numFmtId="164" fontId="0" fillId="3" borderId="1" xfId="0" applyNumberFormat="1" applyFill="1" applyBorder="1" applyAlignment="1">
      <alignment/>
    </xf>
    <xf numFmtId="0" fontId="0" fillId="3" borderId="1" xfId="0" applyFill="1" applyBorder="1" applyAlignment="1">
      <alignment/>
    </xf>
    <xf numFmtId="164" fontId="4" fillId="3" borderId="1" xfId="0" applyNumberFormat="1" applyFont="1" applyFill="1" applyBorder="1" applyAlignment="1" applyProtection="1">
      <alignment vertical="center"/>
      <protection locked="0"/>
    </xf>
    <xf numFmtId="3" fontId="0" fillId="0" borderId="0" xfId="0" applyNumberFormat="1" applyAlignment="1">
      <alignment/>
    </xf>
    <xf numFmtId="0" fontId="0" fillId="0" borderId="1" xfId="0" applyBorder="1" applyAlignment="1">
      <alignment/>
    </xf>
    <xf numFmtId="0" fontId="0" fillId="0" borderId="1" xfId="0" applyBorder="1" applyAlignment="1">
      <alignment horizontal="center"/>
    </xf>
    <xf numFmtId="0" fontId="0" fillId="2" borderId="1" xfId="0" applyFill="1" applyBorder="1" applyAlignment="1">
      <alignment/>
    </xf>
    <xf numFmtId="0" fontId="0" fillId="2" borderId="2" xfId="0" applyFill="1" applyBorder="1" applyAlignment="1">
      <alignment/>
    </xf>
    <xf numFmtId="0" fontId="0" fillId="0" borderId="0" xfId="0" applyAlignment="1">
      <alignment horizontal="right"/>
    </xf>
    <xf numFmtId="0" fontId="1" fillId="0" borderId="0" xfId="0" applyFont="1" applyAlignment="1">
      <alignment horizontal="left"/>
    </xf>
    <xf numFmtId="0" fontId="0" fillId="0" borderId="0" xfId="0" applyAlignment="1">
      <alignment horizontal="center"/>
    </xf>
    <xf numFmtId="3" fontId="0" fillId="0" borderId="1" xfId="0" applyNumberFormat="1" applyBorder="1" applyAlignment="1">
      <alignment/>
    </xf>
    <xf numFmtId="3" fontId="1" fillId="0" borderId="1" xfId="0" applyNumberFormat="1" applyFont="1" applyBorder="1" applyAlignment="1">
      <alignment/>
    </xf>
    <xf numFmtId="1" fontId="0" fillId="2" borderId="1" xfId="0" applyNumberFormat="1" applyFill="1" applyBorder="1" applyAlignment="1">
      <alignment horizontal="right"/>
    </xf>
    <xf numFmtId="1" fontId="0" fillId="0" borderId="1" xfId="0" applyNumberFormat="1" applyBorder="1" applyAlignment="1">
      <alignment horizontal="right"/>
    </xf>
    <xf numFmtId="1" fontId="1" fillId="0" borderId="1" xfId="0" applyNumberFormat="1" applyFont="1" applyFill="1" applyBorder="1" applyAlignment="1">
      <alignment horizontal="right"/>
    </xf>
    <xf numFmtId="0" fontId="0" fillId="2" borderId="1" xfId="0" applyFill="1" applyBorder="1" applyAlignment="1">
      <alignment horizontal="center"/>
    </xf>
    <xf numFmtId="0" fontId="0" fillId="2" borderId="2" xfId="0" applyFill="1" applyBorder="1" applyAlignment="1">
      <alignment horizontal="center"/>
    </xf>
    <xf numFmtId="0" fontId="2" fillId="0" borderId="0" xfId="0" applyFont="1" applyAlignment="1">
      <alignment vertical="top"/>
    </xf>
    <xf numFmtId="0" fontId="0" fillId="0" borderId="0" xfId="0" applyAlignment="1">
      <alignment vertical="top" wrapText="1"/>
    </xf>
    <xf numFmtId="0" fontId="0" fillId="0" borderId="0" xfId="0" applyAlignment="1" quotePrefix="1">
      <alignment vertical="top"/>
    </xf>
    <xf numFmtId="0" fontId="0" fillId="0" borderId="0" xfId="0" applyAlignment="1">
      <alignment vertical="top"/>
    </xf>
    <xf numFmtId="0" fontId="0" fillId="0" borderId="0" xfId="0" applyBorder="1" applyAlignment="1">
      <alignment/>
    </xf>
    <xf numFmtId="1" fontId="1" fillId="0" borderId="0" xfId="0" applyNumberFormat="1" applyFont="1" applyFill="1" applyBorder="1" applyAlignment="1">
      <alignment horizontal="right"/>
    </xf>
    <xf numFmtId="3" fontId="1" fillId="0" borderId="0" xfId="0" applyNumberFormat="1" applyFont="1" applyBorder="1" applyAlignment="1">
      <alignment/>
    </xf>
    <xf numFmtId="0" fontId="0" fillId="0" borderId="3" xfId="0" applyBorder="1" applyAlignment="1">
      <alignment horizontal="center"/>
    </xf>
    <xf numFmtId="0" fontId="1" fillId="0" borderId="0" xfId="0" applyFont="1" applyBorder="1" applyAlignment="1">
      <alignment horizontal="left"/>
    </xf>
    <xf numFmtId="0" fontId="5" fillId="0" borderId="0" xfId="18" applyAlignment="1">
      <alignment vertical="top" wrapText="1"/>
    </xf>
    <xf numFmtId="0" fontId="0" fillId="0" borderId="0" xfId="0" applyBorder="1" applyAlignment="1">
      <alignment horizontal="right"/>
    </xf>
    <xf numFmtId="3" fontId="0" fillId="0" borderId="0" xfId="0" applyNumberFormat="1" applyBorder="1" applyAlignment="1">
      <alignment/>
    </xf>
    <xf numFmtId="0" fontId="0" fillId="0" borderId="0" xfId="0" applyFill="1" applyBorder="1" applyAlignment="1">
      <alignment/>
    </xf>
    <xf numFmtId="1" fontId="0" fillId="0" borderId="0" xfId="0" applyNumberFormat="1" applyFill="1" applyBorder="1" applyAlignment="1">
      <alignment horizontal="right"/>
    </xf>
    <xf numFmtId="2" fontId="0" fillId="0" borderId="0" xfId="0" applyNumberFormat="1" applyFill="1" applyBorder="1" applyAlignment="1">
      <alignment/>
    </xf>
    <xf numFmtId="3" fontId="0" fillId="0" borderId="0" xfId="0" applyNumberFormat="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BUWAL-Inpu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ron and Steel"/>
      <sheetName val="Energy Industry"/>
      <sheetName val="Non-Ferrous Metals"/>
      <sheetName val="Cement"/>
      <sheetName val="Chemicals"/>
      <sheetName val="PulpPaperPrint"/>
      <sheetName val="Food"/>
      <sheetName val="Other"/>
      <sheetName val="Grafik"/>
      <sheetName val="Grossverbraucher"/>
    </sheetNames>
    <sheetDataSet>
      <sheetData sheetId="0">
        <row r="7">
          <cell r="C7">
            <v>667.3978318403422</v>
          </cell>
          <cell r="D7">
            <v>1445.0348037541698</v>
          </cell>
          <cell r="E7">
            <v>4755.094980090512</v>
          </cell>
          <cell r="F7">
            <v>40.397028582842516</v>
          </cell>
          <cell r="G7">
            <v>0</v>
          </cell>
          <cell r="H7">
            <v>254.20286018176597</v>
          </cell>
          <cell r="I7">
            <v>1.4292198499452515</v>
          </cell>
          <cell r="J7">
            <v>76.73378814369784</v>
          </cell>
          <cell r="K7">
            <v>339.646521849519</v>
          </cell>
          <cell r="L7">
            <v>0</v>
          </cell>
          <cell r="M7">
            <v>231.56653181238715</v>
          </cell>
          <cell r="N7">
            <v>115.09121734162576</v>
          </cell>
          <cell r="AF7">
            <v>682.8854448493059</v>
          </cell>
          <cell r="AG7">
            <v>1454.4096018033492</v>
          </cell>
          <cell r="AH7">
            <v>4756.680169831318</v>
          </cell>
          <cell r="AI7">
            <v>41.68997459715267</v>
          </cell>
          <cell r="AJ7">
            <v>0</v>
          </cell>
          <cell r="AK7">
            <v>254.86800634902514</v>
          </cell>
          <cell r="AL7">
            <v>1.4292198499452515</v>
          </cell>
          <cell r="AM7">
            <v>76.73378814369784</v>
          </cell>
          <cell r="AN7">
            <v>345.486134758972</v>
          </cell>
          <cell r="AO7">
            <v>0</v>
          </cell>
          <cell r="AP7">
            <v>231.6322109716814</v>
          </cell>
          <cell r="AQ7">
            <v>116.29999481792449</v>
          </cell>
        </row>
        <row r="8">
          <cell r="C8">
            <v>671.8845604478042</v>
          </cell>
          <cell r="D8">
            <v>1500.622172273229</v>
          </cell>
          <cell r="E8">
            <v>4775.61565018294</v>
          </cell>
          <cell r="F8">
            <v>53.33628103108224</v>
          </cell>
          <cell r="G8">
            <v>0</v>
          </cell>
          <cell r="H8">
            <v>310.7261398939067</v>
          </cell>
          <cell r="I8">
            <v>1.7188689315378571</v>
          </cell>
          <cell r="J8">
            <v>70.253571415758</v>
          </cell>
          <cell r="K8">
            <v>339.63534498919273</v>
          </cell>
          <cell r="L8">
            <v>0</v>
          </cell>
          <cell r="M8">
            <v>221.4164783622641</v>
          </cell>
          <cell r="N8">
            <v>134.2868080627331</v>
          </cell>
          <cell r="AF8">
            <v>666.8616341449423</v>
          </cell>
          <cell r="AG8">
            <v>1497.5417157283496</v>
          </cell>
          <cell r="AH8">
            <v>4775.1001219375</v>
          </cell>
          <cell r="AI8">
            <v>52.915931365953455</v>
          </cell>
          <cell r="AJ8">
            <v>0</v>
          </cell>
          <cell r="AK8">
            <v>310.51244870367054</v>
          </cell>
          <cell r="AL8">
            <v>1.7188689315378571</v>
          </cell>
          <cell r="AM8">
            <v>70.253571415758</v>
          </cell>
          <cell r="AN8">
            <v>337.90199425150297</v>
          </cell>
          <cell r="AO8">
            <v>0</v>
          </cell>
          <cell r="AP8">
            <v>221.39260829780756</v>
          </cell>
          <cell r="AQ8">
            <v>133.82427491178788</v>
          </cell>
        </row>
        <row r="9">
          <cell r="C9">
            <v>678.1693919160564</v>
          </cell>
          <cell r="D9">
            <v>1684.2499639507719</v>
          </cell>
          <cell r="E9">
            <v>5024.508798093808</v>
          </cell>
          <cell r="F9">
            <v>52.11389744951831</v>
          </cell>
          <cell r="G9">
            <v>0</v>
          </cell>
          <cell r="H9">
            <v>401.9410030116076</v>
          </cell>
          <cell r="I9">
            <v>2.00809795462061</v>
          </cell>
          <cell r="J9">
            <v>70.36040182176198</v>
          </cell>
          <cell r="K9">
            <v>341.3668194919821</v>
          </cell>
          <cell r="L9">
            <v>0</v>
          </cell>
          <cell r="M9">
            <v>268.5004443678637</v>
          </cell>
          <cell r="N9">
            <v>133.80841063821586</v>
          </cell>
          <cell r="AF9">
            <v>684.6487175212663</v>
          </cell>
          <cell r="AG9">
            <v>1688.278198928908</v>
          </cell>
          <cell r="AH9">
            <v>5025.176028719634</v>
          </cell>
          <cell r="AI9">
            <v>52.65763023066424</v>
          </cell>
          <cell r="AJ9">
            <v>0</v>
          </cell>
          <cell r="AK9">
            <v>402.2140033298646</v>
          </cell>
          <cell r="AL9">
            <v>2.00809795462061</v>
          </cell>
          <cell r="AM9">
            <v>70.36040182176198</v>
          </cell>
          <cell r="AN9">
            <v>343.522461712794</v>
          </cell>
          <cell r="AO9">
            <v>0</v>
          </cell>
          <cell r="AP9">
            <v>268.5362410946112</v>
          </cell>
          <cell r="AQ9">
            <v>134.41259419300945</v>
          </cell>
        </row>
        <row r="10">
          <cell r="C10">
            <v>672.297329019194</v>
          </cell>
          <cell r="D10">
            <v>1778.9619707137435</v>
          </cell>
          <cell r="E10">
            <v>4944.7910588255745</v>
          </cell>
          <cell r="F10">
            <v>52.12752636219427</v>
          </cell>
          <cell r="G10">
            <v>0</v>
          </cell>
          <cell r="H10">
            <v>255.85646550883055</v>
          </cell>
          <cell r="I10">
            <v>2.283336308946607</v>
          </cell>
          <cell r="J10">
            <v>67.29429593989127</v>
          </cell>
          <cell r="K10">
            <v>338.88542343148646</v>
          </cell>
          <cell r="L10">
            <v>0</v>
          </cell>
          <cell r="M10">
            <v>195.7234884141514</v>
          </cell>
          <cell r="N10">
            <v>131.80840675508108</v>
          </cell>
          <cell r="AF10">
            <v>678.5425194336228</v>
          </cell>
          <cell r="AG10">
            <v>1782.900310259322</v>
          </cell>
          <cell r="AH10">
            <v>4945.436820358238</v>
          </cell>
          <cell r="AI10">
            <v>52.653290779812004</v>
          </cell>
          <cell r="AJ10">
            <v>0</v>
          </cell>
          <cell r="AK10">
            <v>256.1170392311079</v>
          </cell>
          <cell r="AL10">
            <v>2.283336308946607</v>
          </cell>
          <cell r="AM10">
            <v>67.29429593989127</v>
          </cell>
          <cell r="AN10">
            <v>340.6629243774193</v>
          </cell>
          <cell r="AO10">
            <v>0</v>
          </cell>
          <cell r="AP10">
            <v>195.75861216704502</v>
          </cell>
          <cell r="AQ10">
            <v>132.3893222013036</v>
          </cell>
        </row>
        <row r="11">
          <cell r="C11">
            <v>669.2724838994948</v>
          </cell>
          <cell r="D11">
            <v>1822.666285973286</v>
          </cell>
          <cell r="E11">
            <v>4620.3442326934155</v>
          </cell>
          <cell r="F11">
            <v>65.17944798058423</v>
          </cell>
          <cell r="G11">
            <v>0</v>
          </cell>
          <cell r="H11">
            <v>292.6103314723778</v>
          </cell>
          <cell r="I11">
            <v>2.5588166207179506</v>
          </cell>
          <cell r="J11">
            <v>73.52178284555627</v>
          </cell>
          <cell r="K11">
            <v>238.73157883125185</v>
          </cell>
          <cell r="L11">
            <v>0</v>
          </cell>
          <cell r="M11">
            <v>204.7037666473155</v>
          </cell>
          <cell r="N11">
            <v>136.55898185022934</v>
          </cell>
          <cell r="AF11">
            <v>688.0002784154399</v>
          </cell>
          <cell r="AG11">
            <v>1834.6388374773794</v>
          </cell>
          <cell r="AH11">
            <v>4622.288351482239</v>
          </cell>
          <cell r="AI11">
            <v>66.76105028364537</v>
          </cell>
          <cell r="AJ11">
            <v>0</v>
          </cell>
          <cell r="AK11">
            <v>293.3843297639802</v>
          </cell>
          <cell r="AL11">
            <v>2.5588166207179506</v>
          </cell>
          <cell r="AM11">
            <v>73.52178284555627</v>
          </cell>
          <cell r="AN11">
            <v>244.0932229796766</v>
          </cell>
          <cell r="AO11">
            <v>0</v>
          </cell>
          <cell r="AP11">
            <v>204.78934285578177</v>
          </cell>
          <cell r="AQ11">
            <v>138.36402833227834</v>
          </cell>
        </row>
        <row r="12">
          <cell r="C12">
            <v>548.2249734166596</v>
          </cell>
          <cell r="D12">
            <v>1795.1430290062033</v>
          </cell>
          <cell r="E12">
            <v>3432.680636590079</v>
          </cell>
          <cell r="F12">
            <v>67.97519101484735</v>
          </cell>
          <cell r="G12">
            <v>0</v>
          </cell>
          <cell r="H12">
            <v>220.1360797610385</v>
          </cell>
          <cell r="I12">
            <v>2.829421211012845</v>
          </cell>
          <cell r="J12">
            <v>71.9506799865437</v>
          </cell>
          <cell r="K12">
            <v>96.9983725206072</v>
          </cell>
          <cell r="L12">
            <v>0</v>
          </cell>
          <cell r="M12">
            <v>146.74658187089926</v>
          </cell>
          <cell r="N12">
            <v>106.39328535007083</v>
          </cell>
          <cell r="AF12">
            <v>555.1831647148061</v>
          </cell>
          <cell r="AG12">
            <v>1799.6473680980407</v>
          </cell>
          <cell r="AH12">
            <v>3433.405308127335</v>
          </cell>
          <cell r="AI12">
            <v>68.5644790722388</v>
          </cell>
          <cell r="AJ12">
            <v>0</v>
          </cell>
          <cell r="AK12">
            <v>220.4211074958835</v>
          </cell>
          <cell r="AL12">
            <v>2.829421211012845</v>
          </cell>
          <cell r="AM12">
            <v>71.9506799865437</v>
          </cell>
          <cell r="AN12">
            <v>98.58256504353704</v>
          </cell>
          <cell r="AO12">
            <v>0</v>
          </cell>
          <cell r="AP12">
            <v>146.77277497406482</v>
          </cell>
          <cell r="AQ12">
            <v>106.92906279765234</v>
          </cell>
        </row>
        <row r="13">
          <cell r="C13">
            <v>553.3008227922444</v>
          </cell>
          <cell r="D13">
            <v>1981.212761015294</v>
          </cell>
          <cell r="E13">
            <v>3531.107829471778</v>
          </cell>
          <cell r="F13">
            <v>38.21882207388105</v>
          </cell>
          <cell r="G13">
            <v>0</v>
          </cell>
          <cell r="H13">
            <v>210.60644184105973</v>
          </cell>
          <cell r="I13">
            <v>3.0670200070191775</v>
          </cell>
          <cell r="J13">
            <v>71.41560365283458</v>
          </cell>
          <cell r="K13">
            <v>96.95501007243215</v>
          </cell>
          <cell r="L13">
            <v>0</v>
          </cell>
          <cell r="M13">
            <v>110.16300682807388</v>
          </cell>
          <cell r="N13">
            <v>111.22269765919471</v>
          </cell>
          <cell r="AF13">
            <v>547.3752006468753</v>
          </cell>
          <cell r="AG13">
            <v>1977.3328117261121</v>
          </cell>
          <cell r="AH13">
            <v>3530.4891065222337</v>
          </cell>
          <cell r="AI13">
            <v>37.71572581043272</v>
          </cell>
          <cell r="AJ13">
            <v>0</v>
          </cell>
          <cell r="AK13">
            <v>210.3656567372899</v>
          </cell>
          <cell r="AL13">
            <v>3.0670200070191775</v>
          </cell>
          <cell r="AM13">
            <v>71.41560365283458</v>
          </cell>
          <cell r="AN13">
            <v>95.64796665962945</v>
          </cell>
          <cell r="AO13">
            <v>0</v>
          </cell>
          <cell r="AP13">
            <v>110.138027037438</v>
          </cell>
          <cell r="AQ13">
            <v>110.76276508750827</v>
          </cell>
        </row>
        <row r="14">
          <cell r="C14">
            <v>570.4745480892865</v>
          </cell>
          <cell r="D14">
            <v>2122.154408562429</v>
          </cell>
          <cell r="E14">
            <v>3761.6025705565135</v>
          </cell>
          <cell r="F14">
            <v>33.77233902661139</v>
          </cell>
          <cell r="G14">
            <v>0</v>
          </cell>
          <cell r="H14">
            <v>214.169318188654</v>
          </cell>
          <cell r="I14">
            <v>3.2892705684387167</v>
          </cell>
          <cell r="J14">
            <v>77.24975176961716</v>
          </cell>
          <cell r="K14">
            <v>105.36577879834294</v>
          </cell>
          <cell r="L14">
            <v>0</v>
          </cell>
          <cell r="M14">
            <v>114.61688400021372</v>
          </cell>
          <cell r="N14">
            <v>153.18561466134855</v>
          </cell>
          <cell r="AF14">
            <v>581.3402138792859</v>
          </cell>
          <cell r="AG14">
            <v>2129.351169015929</v>
          </cell>
          <cell r="AH14">
            <v>3762.7406595948955</v>
          </cell>
          <cell r="AI14">
            <v>34.697489556465854</v>
          </cell>
          <cell r="AJ14">
            <v>0</v>
          </cell>
          <cell r="AK14">
            <v>214.60761715981533</v>
          </cell>
          <cell r="AL14">
            <v>3.2892705684387167</v>
          </cell>
          <cell r="AM14">
            <v>77.24975176961716</v>
          </cell>
          <cell r="AN14">
            <v>107.6078280286061</v>
          </cell>
          <cell r="AO14">
            <v>0</v>
          </cell>
          <cell r="AP14">
            <v>114.66458189688227</v>
          </cell>
          <cell r="AQ14">
            <v>154.3726902818085</v>
          </cell>
        </row>
        <row r="15">
          <cell r="C15">
            <v>582.6325705092112</v>
          </cell>
          <cell r="D15">
            <v>2164.642483589014</v>
          </cell>
          <cell r="E15">
            <v>4164.034166085861</v>
          </cell>
          <cell r="F15">
            <v>28.09023447707291</v>
          </cell>
          <cell r="G15">
            <v>0</v>
          </cell>
          <cell r="H15">
            <v>120.25081490316083</v>
          </cell>
          <cell r="I15">
            <v>3.5052995560503097</v>
          </cell>
          <cell r="J15">
            <v>73.59912671065005</v>
          </cell>
          <cell r="K15">
            <v>107.83488994174354</v>
          </cell>
          <cell r="L15">
            <v>0</v>
          </cell>
          <cell r="M15">
            <v>116.84821881314068</v>
          </cell>
          <cell r="N15">
            <v>176.47413834436463</v>
          </cell>
          <cell r="AF15">
            <v>589.1934414667918</v>
          </cell>
          <cell r="AG15">
            <v>2169.0369093210447</v>
          </cell>
          <cell r="AH15">
            <v>4164.723709283383</v>
          </cell>
          <cell r="AI15">
            <v>28.650572524862785</v>
          </cell>
          <cell r="AJ15">
            <v>0</v>
          </cell>
          <cell r="AK15">
            <v>120.5138027594839</v>
          </cell>
          <cell r="AL15">
            <v>3.5052995560503097</v>
          </cell>
          <cell r="AM15">
            <v>73.59912671065005</v>
          </cell>
          <cell r="AN15">
            <v>109.14106132308363</v>
          </cell>
          <cell r="AO15">
            <v>0</v>
          </cell>
          <cell r="AP15">
            <v>116.8762006916781</v>
          </cell>
          <cell r="AQ15">
            <v>177.30218270740176</v>
          </cell>
        </row>
        <row r="16">
          <cell r="C16">
            <v>578.1954031388664</v>
          </cell>
          <cell r="D16">
            <v>2162.434947222343</v>
          </cell>
          <cell r="E16">
            <v>4397.501596007032</v>
          </cell>
          <cell r="F16">
            <v>29.037483123723725</v>
          </cell>
          <cell r="G16">
            <v>0</v>
          </cell>
          <cell r="H16">
            <v>202.65128671810314</v>
          </cell>
          <cell r="I16">
            <v>4.071085213310893</v>
          </cell>
          <cell r="J16">
            <v>71.98664290769881</v>
          </cell>
          <cell r="K16">
            <v>105.44774771655722</v>
          </cell>
          <cell r="L16">
            <v>0</v>
          </cell>
          <cell r="M16">
            <v>123.45409280156399</v>
          </cell>
          <cell r="N16">
            <v>193.25953309489034</v>
          </cell>
          <cell r="AF16">
            <v>587.6750696965078</v>
          </cell>
          <cell r="AG16">
            <v>2168.857428538484</v>
          </cell>
          <cell r="AH16">
            <v>4398.50218940001</v>
          </cell>
          <cell r="AI16">
            <v>29.8500342498783</v>
          </cell>
          <cell r="AJ16">
            <v>0</v>
          </cell>
          <cell r="AK16">
            <v>203.02928791448207</v>
          </cell>
          <cell r="AL16">
            <v>4.071085213310893</v>
          </cell>
          <cell r="AM16">
            <v>71.98664290769881</v>
          </cell>
          <cell r="AN16">
            <v>107.23037563873905</v>
          </cell>
          <cell r="AO16">
            <v>0</v>
          </cell>
          <cell r="AP16">
            <v>123.49084025853435</v>
          </cell>
          <cell r="AQ16">
            <v>194.5770442159924</v>
          </cell>
        </row>
        <row r="17">
          <cell r="C17">
            <v>623.9335486272533</v>
          </cell>
          <cell r="D17">
            <v>2528.7307693435546</v>
          </cell>
          <cell r="E17">
            <v>4961.101441292411</v>
          </cell>
          <cell r="F17">
            <v>30.833914918173512</v>
          </cell>
          <cell r="G17">
            <v>0</v>
          </cell>
          <cell r="H17">
            <v>169.46427201234087</v>
          </cell>
          <cell r="I17">
            <v>4.4297212275999955</v>
          </cell>
          <cell r="J17">
            <v>84.33263980318281</v>
          </cell>
          <cell r="K17">
            <v>122.19538855581669</v>
          </cell>
          <cell r="L17">
            <v>0</v>
          </cell>
          <cell r="M17">
            <v>114.2939381868207</v>
          </cell>
          <cell r="N17">
            <v>188.67265654068214</v>
          </cell>
          <cell r="AF17">
            <v>641.4871131923946</v>
          </cell>
          <cell r="AG17">
            <v>2540.7479815629795</v>
          </cell>
          <cell r="AH17">
            <v>4962.961131741896</v>
          </cell>
          <cell r="AI17">
            <v>32.343631841531966</v>
          </cell>
          <cell r="AJ17">
            <v>0</v>
          </cell>
          <cell r="AK17">
            <v>170.16179381802982</v>
          </cell>
          <cell r="AL17">
            <v>4.4297212275999955</v>
          </cell>
          <cell r="AM17">
            <v>84.33263980318281</v>
          </cell>
          <cell r="AN17">
            <v>124.66990768732111</v>
          </cell>
          <cell r="AO17">
            <v>0</v>
          </cell>
          <cell r="AP17">
            <v>114.35576075422877</v>
          </cell>
          <cell r="AQ17">
            <v>190.97243935047976</v>
          </cell>
        </row>
        <row r="18">
          <cell r="C18">
            <v>643.3573750168093</v>
          </cell>
          <cell r="D18">
            <v>2596.84319077243</v>
          </cell>
          <cell r="E18">
            <v>5191.50516624009</v>
          </cell>
          <cell r="F18">
            <v>40.28520554427367</v>
          </cell>
          <cell r="G18">
            <v>0</v>
          </cell>
          <cell r="H18">
            <v>266.72720838090515</v>
          </cell>
          <cell r="I18">
            <v>5.031924480355271</v>
          </cell>
          <cell r="J18">
            <v>91.26619833017007</v>
          </cell>
          <cell r="K18">
            <v>126.7857004622266</v>
          </cell>
          <cell r="L18">
            <v>0</v>
          </cell>
          <cell r="M18">
            <v>121.57141439983607</v>
          </cell>
          <cell r="N18">
            <v>182.47165572211568</v>
          </cell>
          <cell r="AF18">
            <v>654.6969795342245</v>
          </cell>
          <cell r="AG18">
            <v>2604.6806572555465</v>
          </cell>
          <cell r="AH18">
            <v>5192.710258053074</v>
          </cell>
          <cell r="AI18">
            <v>41.26358342197182</v>
          </cell>
          <cell r="AJ18">
            <v>0</v>
          </cell>
          <cell r="AK18">
            <v>267.17715512567776</v>
          </cell>
          <cell r="AL18">
            <v>5.031924480355271</v>
          </cell>
          <cell r="AM18">
            <v>91.26619833017007</v>
          </cell>
          <cell r="AN18">
            <v>128.35088007663066</v>
          </cell>
          <cell r="AO18">
            <v>0</v>
          </cell>
          <cell r="AP18">
            <v>121.60585191400398</v>
          </cell>
          <cell r="AQ18">
            <v>183.894006565664</v>
          </cell>
        </row>
        <row r="19">
          <cell r="C19">
            <v>611.2466784625185</v>
          </cell>
          <cell r="D19">
            <v>2488.84560104697</v>
          </cell>
          <cell r="E19">
            <v>5182.935679106385</v>
          </cell>
          <cell r="F19">
            <v>40.66414097551813</v>
          </cell>
          <cell r="G19">
            <v>0</v>
          </cell>
          <cell r="H19">
            <v>376.67187439704475</v>
          </cell>
          <cell r="I19">
            <v>5.237940616009926</v>
          </cell>
          <cell r="J19">
            <v>77.82978114487776</v>
          </cell>
          <cell r="K19">
            <v>116.51196814589247</v>
          </cell>
          <cell r="L19">
            <v>0</v>
          </cell>
          <cell r="M19">
            <v>103.06642758168572</v>
          </cell>
          <cell r="N19">
            <v>205.7277455165594</v>
          </cell>
          <cell r="AF19">
            <v>626.315634072622</v>
          </cell>
          <cell r="AG19">
            <v>2499.370749027439</v>
          </cell>
          <cell r="AH19">
            <v>5184.543833045984</v>
          </cell>
          <cell r="AI19">
            <v>41.969327806468904</v>
          </cell>
          <cell r="AJ19">
            <v>0</v>
          </cell>
          <cell r="AK19">
            <v>377.27000487776604</v>
          </cell>
          <cell r="AL19">
            <v>5.237940616009926</v>
          </cell>
          <cell r="AM19">
            <v>77.82978114487776</v>
          </cell>
          <cell r="AN19">
            <v>118.32744280311903</v>
          </cell>
          <cell r="AO19">
            <v>0</v>
          </cell>
          <cell r="AP19">
            <v>103.11008451301225</v>
          </cell>
          <cell r="AQ19">
            <v>207.93549124530858</v>
          </cell>
        </row>
        <row r="20">
          <cell r="C20">
            <v>621.4248987964656</v>
          </cell>
          <cell r="D20">
            <v>2515.8747447885207</v>
          </cell>
          <cell r="E20">
            <v>5353.277124324615</v>
          </cell>
          <cell r="F20">
            <v>44.54240545031858</v>
          </cell>
          <cell r="G20">
            <v>0</v>
          </cell>
          <cell r="H20">
            <v>412.7417125670985</v>
          </cell>
          <cell r="I20">
            <v>5.518783744415706</v>
          </cell>
          <cell r="J20">
            <v>76.24478121231282</v>
          </cell>
          <cell r="K20">
            <v>117.89928437556378</v>
          </cell>
          <cell r="L20">
            <v>0</v>
          </cell>
          <cell r="M20">
            <v>99.28555530904406</v>
          </cell>
          <cell r="N20">
            <v>179.35749381970484</v>
          </cell>
          <cell r="AF20">
            <v>628.9437834167045</v>
          </cell>
          <cell r="AG20">
            <v>2521.191108697107</v>
          </cell>
          <cell r="AH20">
            <v>5354.084141239421</v>
          </cell>
          <cell r="AI20">
            <v>45.196784973125105</v>
          </cell>
          <cell r="AJ20">
            <v>0</v>
          </cell>
          <cell r="AK20">
            <v>413.04085761896147</v>
          </cell>
          <cell r="AL20">
            <v>5.518783744415706</v>
          </cell>
          <cell r="AM20">
            <v>76.24478121231282</v>
          </cell>
          <cell r="AN20">
            <v>118.69677306550797</v>
          </cell>
          <cell r="AO20">
            <v>0</v>
          </cell>
          <cell r="AP20">
            <v>99.30702371307459</v>
          </cell>
          <cell r="AQ20">
            <v>180.32509768623115</v>
          </cell>
        </row>
        <row r="21">
          <cell r="C21">
            <v>610.0406837936433</v>
          </cell>
          <cell r="D21">
            <v>2476.223174698113</v>
          </cell>
          <cell r="E21">
            <v>5349.288150353327</v>
          </cell>
          <cell r="F21">
            <v>42.87612669582591</v>
          </cell>
          <cell r="G21">
            <v>0</v>
          </cell>
          <cell r="H21">
            <v>135.15625758213451</v>
          </cell>
          <cell r="I21">
            <v>5.842603813707922</v>
          </cell>
          <cell r="J21">
            <v>69.07320161724185</v>
          </cell>
          <cell r="K21">
            <v>113.511014493499</v>
          </cell>
          <cell r="L21">
            <v>0</v>
          </cell>
          <cell r="M21">
            <v>66.02730948312562</v>
          </cell>
          <cell r="N21">
            <v>163.94144631942754</v>
          </cell>
          <cell r="AF21">
            <v>618.0401622802732</v>
          </cell>
          <cell r="AG21">
            <v>2481.947782239468</v>
          </cell>
          <cell r="AH21">
            <v>5350.151254297252</v>
          </cell>
          <cell r="AI21">
            <v>43.575614095181415</v>
          </cell>
          <cell r="AJ21">
            <v>0</v>
          </cell>
          <cell r="AK21">
            <v>135.4761702700424</v>
          </cell>
          <cell r="AL21">
            <v>6.145039506554698</v>
          </cell>
          <cell r="AM21">
            <v>69.07320161724185</v>
          </cell>
          <cell r="AN21">
            <v>114.3803608252962</v>
          </cell>
          <cell r="AO21">
            <v>0</v>
          </cell>
          <cell r="AP21">
            <v>66.04752053567965</v>
          </cell>
          <cell r="AQ21">
            <v>164.89864043879123</v>
          </cell>
        </row>
        <row r="22">
          <cell r="C22">
            <v>579.0302921211929</v>
          </cell>
          <cell r="D22">
            <v>2335.0734414063177</v>
          </cell>
          <cell r="E22">
            <v>5065.6157671008195</v>
          </cell>
          <cell r="F22">
            <v>46.29437764232569</v>
          </cell>
          <cell r="G22">
            <v>0</v>
          </cell>
          <cell r="H22">
            <v>142.91359814875887</v>
          </cell>
          <cell r="I22">
            <v>6.282946125596335</v>
          </cell>
          <cell r="J22">
            <v>62.48653842483825</v>
          </cell>
          <cell r="K22">
            <v>101.17099406845216</v>
          </cell>
          <cell r="L22">
            <v>0</v>
          </cell>
          <cell r="M22">
            <v>92.81760148939534</v>
          </cell>
          <cell r="N22">
            <v>131.1444674677754</v>
          </cell>
          <cell r="AF22">
            <v>581.2656428045142</v>
          </cell>
          <cell r="AG22">
            <v>2336.693351522155</v>
          </cell>
          <cell r="AH22">
            <v>5065.858240119576</v>
          </cell>
          <cell r="AI22">
            <v>46.490806184426766</v>
          </cell>
          <cell r="AJ22">
            <v>0</v>
          </cell>
          <cell r="AK22">
            <v>143.00371930730896</v>
          </cell>
          <cell r="AL22">
            <v>6.375376718757977</v>
          </cell>
          <cell r="AM22">
            <v>62.48653842483825</v>
          </cell>
          <cell r="AN22">
            <v>101.4130076564966</v>
          </cell>
          <cell r="AO22">
            <v>0</v>
          </cell>
          <cell r="AP22">
            <v>92.82219525001155</v>
          </cell>
          <cell r="AQ22">
            <v>131.387422532637</v>
          </cell>
        </row>
        <row r="23">
          <cell r="C23">
            <v>578.7929907686765</v>
          </cell>
          <cell r="D23">
            <v>2367.5865759978624</v>
          </cell>
          <cell r="E23">
            <v>5360.023424762221</v>
          </cell>
          <cell r="F23">
            <v>62.59330805035005</v>
          </cell>
          <cell r="G23">
            <v>0</v>
          </cell>
          <cell r="H23">
            <v>173.88472245303106</v>
          </cell>
          <cell r="I23">
            <v>7.029792992933269</v>
          </cell>
          <cell r="J23">
            <v>61.25552750910171</v>
          </cell>
          <cell r="K23">
            <v>99.96023036945951</v>
          </cell>
          <cell r="L23">
            <v>0</v>
          </cell>
          <cell r="M23">
            <v>84.23158035268453</v>
          </cell>
          <cell r="N23">
            <v>151.91824116448245</v>
          </cell>
          <cell r="AF23">
            <v>589.502563924142</v>
          </cell>
          <cell r="AG23">
            <v>2375.434391517173</v>
          </cell>
          <cell r="AH23">
            <v>5361.194868856768</v>
          </cell>
          <cell r="AI23">
            <v>63.53723801115563</v>
          </cell>
          <cell r="AJ23">
            <v>0</v>
          </cell>
          <cell r="AK23">
            <v>174.32138782465486</v>
          </cell>
          <cell r="AL23">
            <v>7.527248200385585</v>
          </cell>
          <cell r="AM23">
            <v>61.25552750910171</v>
          </cell>
          <cell r="AN23">
            <v>103.7621939813375</v>
          </cell>
          <cell r="AO23">
            <v>0</v>
          </cell>
          <cell r="AP23">
            <v>84.2540683324169</v>
          </cell>
          <cell r="AQ23">
            <v>153.1614901618024</v>
          </cell>
        </row>
        <row r="24">
          <cell r="C24">
            <v>0</v>
          </cell>
          <cell r="D24">
            <v>0</v>
          </cell>
          <cell r="E24">
            <v>0</v>
          </cell>
          <cell r="F24">
            <v>0</v>
          </cell>
          <cell r="G24">
            <v>0</v>
          </cell>
          <cell r="H24">
            <v>0</v>
          </cell>
          <cell r="I24">
            <v>0</v>
          </cell>
          <cell r="J24">
            <v>0</v>
          </cell>
          <cell r="K24">
            <v>0</v>
          </cell>
          <cell r="L24">
            <v>0</v>
          </cell>
          <cell r="M24">
            <v>0</v>
          </cell>
          <cell r="N24">
            <v>0</v>
          </cell>
          <cell r="AF24">
            <v>0</v>
          </cell>
          <cell r="AG24">
            <v>0</v>
          </cell>
          <cell r="AH24">
            <v>0</v>
          </cell>
          <cell r="AI24">
            <v>0</v>
          </cell>
          <cell r="AJ24">
            <v>0</v>
          </cell>
          <cell r="AK24">
            <v>0</v>
          </cell>
          <cell r="AL24">
            <v>0</v>
          </cell>
          <cell r="AM24">
            <v>0</v>
          </cell>
          <cell r="AN24">
            <v>0</v>
          </cell>
          <cell r="AO24">
            <v>0</v>
          </cell>
          <cell r="AP24">
            <v>0</v>
          </cell>
          <cell r="AQ24">
            <v>0</v>
          </cell>
        </row>
        <row r="25">
          <cell r="C25">
            <v>0</v>
          </cell>
          <cell r="D25">
            <v>0</v>
          </cell>
          <cell r="E25">
            <v>0</v>
          </cell>
          <cell r="F25">
            <v>0</v>
          </cell>
          <cell r="G25">
            <v>0</v>
          </cell>
          <cell r="H25">
            <v>0</v>
          </cell>
          <cell r="I25">
            <v>0</v>
          </cell>
          <cell r="J25">
            <v>0</v>
          </cell>
          <cell r="K25">
            <v>0</v>
          </cell>
          <cell r="L25">
            <v>0</v>
          </cell>
          <cell r="M25">
            <v>0</v>
          </cell>
          <cell r="N25">
            <v>0</v>
          </cell>
          <cell r="AF25">
            <v>0</v>
          </cell>
          <cell r="AG25">
            <v>0</v>
          </cell>
          <cell r="AH25">
            <v>0</v>
          </cell>
          <cell r="AI25">
            <v>0</v>
          </cell>
          <cell r="AJ25">
            <v>0</v>
          </cell>
          <cell r="AK25">
            <v>0</v>
          </cell>
          <cell r="AL25">
            <v>0</v>
          </cell>
          <cell r="AM25">
            <v>0</v>
          </cell>
          <cell r="AN25">
            <v>0</v>
          </cell>
          <cell r="AO25">
            <v>0</v>
          </cell>
          <cell r="AP25">
            <v>0</v>
          </cell>
          <cell r="AQ25">
            <v>0</v>
          </cell>
        </row>
        <row r="26">
          <cell r="C26">
            <v>0</v>
          </cell>
          <cell r="D26">
            <v>0</v>
          </cell>
          <cell r="E26">
            <v>0</v>
          </cell>
          <cell r="F26">
            <v>0</v>
          </cell>
          <cell r="G26">
            <v>0</v>
          </cell>
          <cell r="H26">
            <v>0</v>
          </cell>
          <cell r="I26">
            <v>0</v>
          </cell>
          <cell r="J26">
            <v>0</v>
          </cell>
          <cell r="K26">
            <v>0</v>
          </cell>
          <cell r="L26">
            <v>0</v>
          </cell>
          <cell r="M26">
            <v>0</v>
          </cell>
          <cell r="N26">
            <v>0</v>
          </cell>
          <cell r="AF26">
            <v>0</v>
          </cell>
          <cell r="AG26">
            <v>0</v>
          </cell>
          <cell r="AH26">
            <v>0</v>
          </cell>
          <cell r="AI26">
            <v>0</v>
          </cell>
          <cell r="AJ26">
            <v>0</v>
          </cell>
          <cell r="AK26">
            <v>0</v>
          </cell>
          <cell r="AL26">
            <v>0</v>
          </cell>
          <cell r="AM26">
            <v>0</v>
          </cell>
          <cell r="AN26">
            <v>0</v>
          </cell>
          <cell r="AO26">
            <v>0</v>
          </cell>
          <cell r="AP26">
            <v>0</v>
          </cell>
          <cell r="AQ26">
            <v>0</v>
          </cell>
        </row>
        <row r="27">
          <cell r="C27">
            <v>0</v>
          </cell>
          <cell r="D27">
            <v>0</v>
          </cell>
          <cell r="E27">
            <v>0</v>
          </cell>
          <cell r="F27">
            <v>0</v>
          </cell>
          <cell r="G27">
            <v>0</v>
          </cell>
          <cell r="H27">
            <v>0</v>
          </cell>
          <cell r="I27">
            <v>0</v>
          </cell>
          <cell r="J27">
            <v>0</v>
          </cell>
          <cell r="K27">
            <v>0</v>
          </cell>
          <cell r="L27">
            <v>0</v>
          </cell>
          <cell r="M27">
            <v>0</v>
          </cell>
          <cell r="N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v>0</v>
          </cell>
          <cell r="E28">
            <v>0</v>
          </cell>
          <cell r="F28">
            <v>0</v>
          </cell>
          <cell r="G28">
            <v>0</v>
          </cell>
          <cell r="H28">
            <v>0</v>
          </cell>
          <cell r="I28">
            <v>0</v>
          </cell>
          <cell r="J28">
            <v>0</v>
          </cell>
          <cell r="K28">
            <v>0</v>
          </cell>
          <cell r="L28">
            <v>0</v>
          </cell>
          <cell r="M28">
            <v>0</v>
          </cell>
          <cell r="N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v>0</v>
          </cell>
          <cell r="E29">
            <v>0</v>
          </cell>
          <cell r="F29">
            <v>0</v>
          </cell>
          <cell r="G29">
            <v>0</v>
          </cell>
          <cell r="H29">
            <v>0</v>
          </cell>
          <cell r="I29">
            <v>0</v>
          </cell>
          <cell r="J29">
            <v>0</v>
          </cell>
          <cell r="K29">
            <v>0</v>
          </cell>
          <cell r="L29">
            <v>0</v>
          </cell>
          <cell r="M29">
            <v>0</v>
          </cell>
          <cell r="N29">
            <v>0</v>
          </cell>
          <cell r="AF29">
            <v>0</v>
          </cell>
          <cell r="AG29">
            <v>0</v>
          </cell>
          <cell r="AH29">
            <v>0</v>
          </cell>
          <cell r="AI29">
            <v>0</v>
          </cell>
          <cell r="AJ29">
            <v>0</v>
          </cell>
          <cell r="AK29">
            <v>0</v>
          </cell>
          <cell r="AL29">
            <v>0</v>
          </cell>
          <cell r="AM29">
            <v>0</v>
          </cell>
          <cell r="AN29">
            <v>0</v>
          </cell>
          <cell r="AO29">
            <v>0</v>
          </cell>
          <cell r="AP29">
            <v>0</v>
          </cell>
          <cell r="AQ29">
            <v>0</v>
          </cell>
        </row>
      </sheetData>
      <sheetData sheetId="1">
        <row r="7">
          <cell r="C7">
            <v>330.25051975487185</v>
          </cell>
          <cell r="D7">
            <v>44.14055570113651</v>
          </cell>
          <cell r="E7">
            <v>1397.3283311062698</v>
          </cell>
          <cell r="F7">
            <v>0</v>
          </cell>
          <cell r="G7">
            <v>0</v>
          </cell>
          <cell r="H7">
            <v>0</v>
          </cell>
          <cell r="I7">
            <v>3.6796621584977154</v>
          </cell>
          <cell r="J7">
            <v>0</v>
          </cell>
          <cell r="K7">
            <v>0</v>
          </cell>
          <cell r="L7">
            <v>0</v>
          </cell>
          <cell r="M7">
            <v>0</v>
          </cell>
          <cell r="N7">
            <v>3.8139888863269267</v>
          </cell>
          <cell r="AF7">
            <v>353.4887056443885</v>
          </cell>
          <cell r="AG7">
            <v>58.4132344916463</v>
          </cell>
          <cell r="AH7">
            <v>1397.3283311062698</v>
          </cell>
          <cell r="AI7">
            <v>0</v>
          </cell>
          <cell r="AJ7">
            <v>0</v>
          </cell>
          <cell r="AK7">
            <v>0</v>
          </cell>
          <cell r="AL7">
            <v>3.6796621584977154</v>
          </cell>
          <cell r="AM7">
            <v>0</v>
          </cell>
          <cell r="AN7">
            <v>0</v>
          </cell>
          <cell r="AO7">
            <v>0</v>
          </cell>
          <cell r="AP7">
            <v>0</v>
          </cell>
          <cell r="AQ7">
            <v>3.854046363927159</v>
          </cell>
        </row>
        <row r="8">
          <cell r="C8">
            <v>362.1968115072371</v>
          </cell>
          <cell r="D8">
            <v>66.88388856222947</v>
          </cell>
          <cell r="E8">
            <v>1496.8677097077102</v>
          </cell>
          <cell r="F8">
            <v>0</v>
          </cell>
          <cell r="G8">
            <v>0</v>
          </cell>
          <cell r="H8">
            <v>0</v>
          </cell>
          <cell r="I8">
            <v>4.43037905043791</v>
          </cell>
          <cell r="J8">
            <v>0</v>
          </cell>
          <cell r="K8">
            <v>0</v>
          </cell>
          <cell r="L8">
            <v>0</v>
          </cell>
          <cell r="M8">
            <v>0</v>
          </cell>
          <cell r="N8">
            <v>4.961155457206939</v>
          </cell>
          <cell r="AF8">
            <v>354.68238365196436</v>
          </cell>
          <cell r="AG8">
            <v>62.24315486370814</v>
          </cell>
          <cell r="AH8">
            <v>1496.8677097077102</v>
          </cell>
          <cell r="AI8">
            <v>0</v>
          </cell>
          <cell r="AJ8">
            <v>0</v>
          </cell>
          <cell r="AK8">
            <v>0</v>
          </cell>
          <cell r="AL8">
            <v>4.43037905043791</v>
          </cell>
          <cell r="AM8">
            <v>0</v>
          </cell>
          <cell r="AN8">
            <v>0</v>
          </cell>
          <cell r="AO8">
            <v>0</v>
          </cell>
          <cell r="AP8">
            <v>0</v>
          </cell>
          <cell r="AQ8">
            <v>4.94406741334727</v>
          </cell>
        </row>
        <row r="9">
          <cell r="C9">
            <v>337.0952927498434</v>
          </cell>
          <cell r="D9">
            <v>44.511165657635914</v>
          </cell>
          <cell r="E9">
            <v>1512.101845720476</v>
          </cell>
          <cell r="F9">
            <v>0</v>
          </cell>
          <cell r="G9">
            <v>0</v>
          </cell>
          <cell r="H9">
            <v>0</v>
          </cell>
          <cell r="I9">
            <v>5.148058936494397</v>
          </cell>
          <cell r="J9">
            <v>0</v>
          </cell>
          <cell r="K9">
            <v>0</v>
          </cell>
          <cell r="L9">
            <v>0</v>
          </cell>
          <cell r="M9">
            <v>0</v>
          </cell>
          <cell r="N9">
            <v>4.400278740691825</v>
          </cell>
          <cell r="AF9">
            <v>346.662964688076</v>
          </cell>
          <cell r="AG9">
            <v>50.46015727897024</v>
          </cell>
          <cell r="AH9">
            <v>1512.101845720476</v>
          </cell>
          <cell r="AI9">
            <v>0</v>
          </cell>
          <cell r="AJ9">
            <v>0</v>
          </cell>
          <cell r="AK9">
            <v>0</v>
          </cell>
          <cell r="AL9">
            <v>5.148058936494397</v>
          </cell>
          <cell r="AM9">
            <v>0</v>
          </cell>
          <cell r="AN9">
            <v>0</v>
          </cell>
          <cell r="AO9">
            <v>0</v>
          </cell>
          <cell r="AP9">
            <v>0</v>
          </cell>
          <cell r="AQ9">
            <v>4.4201472679312825</v>
          </cell>
        </row>
        <row r="10">
          <cell r="C10">
            <v>337.65046524638666</v>
          </cell>
          <cell r="D10">
            <v>60.85918212814972</v>
          </cell>
          <cell r="E10">
            <v>1541.360670894341</v>
          </cell>
          <cell r="F10">
            <v>0</v>
          </cell>
          <cell r="G10">
            <v>0</v>
          </cell>
          <cell r="H10">
            <v>0</v>
          </cell>
          <cell r="I10">
            <v>5.9595948971244175</v>
          </cell>
          <cell r="J10">
            <v>0</v>
          </cell>
          <cell r="K10">
            <v>0</v>
          </cell>
          <cell r="L10">
            <v>0</v>
          </cell>
          <cell r="M10">
            <v>0</v>
          </cell>
          <cell r="N10">
            <v>4.317819342348849</v>
          </cell>
          <cell r="AF10">
            <v>347.00507838176134</v>
          </cell>
          <cell r="AG10">
            <v>66.69503300621773</v>
          </cell>
          <cell r="AH10">
            <v>1541.360670894341</v>
          </cell>
          <cell r="AI10">
            <v>0</v>
          </cell>
          <cell r="AJ10">
            <v>0</v>
          </cell>
          <cell r="AK10">
            <v>0</v>
          </cell>
          <cell r="AL10">
            <v>5.9595948971244175</v>
          </cell>
          <cell r="AM10">
            <v>0</v>
          </cell>
          <cell r="AN10">
            <v>0</v>
          </cell>
          <cell r="AO10">
            <v>0</v>
          </cell>
          <cell r="AP10">
            <v>0</v>
          </cell>
          <cell r="AQ10">
            <v>4.336849144860836</v>
          </cell>
        </row>
        <row r="11">
          <cell r="C11">
            <v>317.83211217644765</v>
          </cell>
          <cell r="D11">
            <v>55.49400481644985</v>
          </cell>
          <cell r="E11">
            <v>1548.8329333483757</v>
          </cell>
          <cell r="F11">
            <v>0</v>
          </cell>
          <cell r="G11">
            <v>0</v>
          </cell>
          <cell r="H11">
            <v>0</v>
          </cell>
          <cell r="I11">
            <v>6.6862906934249295</v>
          </cell>
          <cell r="J11">
            <v>0</v>
          </cell>
          <cell r="K11">
            <v>0</v>
          </cell>
          <cell r="L11">
            <v>0</v>
          </cell>
          <cell r="M11">
            <v>0</v>
          </cell>
          <cell r="N11">
            <v>4.10580513605443</v>
          </cell>
          <cell r="AF11">
            <v>345.67692734702496</v>
          </cell>
          <cell r="AG11">
            <v>72.97554303157037</v>
          </cell>
          <cell r="AH11">
            <v>1548.8329333483757</v>
          </cell>
          <cell r="AI11">
            <v>0</v>
          </cell>
          <cell r="AJ11">
            <v>0</v>
          </cell>
          <cell r="AK11">
            <v>0</v>
          </cell>
          <cell r="AL11">
            <v>6.6862906934249295</v>
          </cell>
          <cell r="AM11">
            <v>0</v>
          </cell>
          <cell r="AN11">
            <v>0</v>
          </cell>
          <cell r="AO11">
            <v>0</v>
          </cell>
          <cell r="AP11">
            <v>0</v>
          </cell>
          <cell r="AQ11">
            <v>4.16007596479378</v>
          </cell>
        </row>
        <row r="12">
          <cell r="C12">
            <v>325.47816030598904</v>
          </cell>
          <cell r="D12">
            <v>86.23000154609315</v>
          </cell>
          <cell r="E12">
            <v>1549.3982526427255</v>
          </cell>
          <cell r="F12">
            <v>0</v>
          </cell>
          <cell r="G12">
            <v>0</v>
          </cell>
          <cell r="H12">
            <v>0</v>
          </cell>
          <cell r="I12">
            <v>7.426743520847225</v>
          </cell>
          <cell r="J12">
            <v>0</v>
          </cell>
          <cell r="K12">
            <v>0</v>
          </cell>
          <cell r="L12">
            <v>0</v>
          </cell>
          <cell r="M12">
            <v>0</v>
          </cell>
          <cell r="N12">
            <v>4.396593769456993</v>
          </cell>
          <cell r="AF12">
            <v>335.8232131982255</v>
          </cell>
          <cell r="AG12">
            <v>92.75782042415116</v>
          </cell>
          <cell r="AH12">
            <v>1549.3982526427255</v>
          </cell>
          <cell r="AI12">
            <v>0</v>
          </cell>
          <cell r="AJ12">
            <v>0</v>
          </cell>
          <cell r="AK12">
            <v>0</v>
          </cell>
          <cell r="AL12">
            <v>7.426743520847225</v>
          </cell>
          <cell r="AM12">
            <v>0</v>
          </cell>
          <cell r="AN12">
            <v>0</v>
          </cell>
          <cell r="AO12">
            <v>0</v>
          </cell>
          <cell r="AP12">
            <v>0</v>
          </cell>
          <cell r="AQ12">
            <v>4.418734224844772</v>
          </cell>
        </row>
        <row r="13">
          <cell r="C13">
            <v>356.6050614343387</v>
          </cell>
          <cell r="D13">
            <v>113.35744284395366</v>
          </cell>
          <cell r="E13">
            <v>1575.1369323013569</v>
          </cell>
          <cell r="F13">
            <v>0</v>
          </cell>
          <cell r="G13">
            <v>0</v>
          </cell>
          <cell r="H13">
            <v>0</v>
          </cell>
          <cell r="I13">
            <v>8.121639333603763</v>
          </cell>
          <cell r="J13">
            <v>0</v>
          </cell>
          <cell r="K13">
            <v>0</v>
          </cell>
          <cell r="L13">
            <v>0</v>
          </cell>
          <cell r="M13">
            <v>0</v>
          </cell>
          <cell r="N13">
            <v>4.914703006143005</v>
          </cell>
          <cell r="AF13">
            <v>347.6961272445276</v>
          </cell>
          <cell r="AG13">
            <v>107.72349837677328</v>
          </cell>
          <cell r="AH13">
            <v>1575.1369323013569</v>
          </cell>
          <cell r="AI13">
            <v>0</v>
          </cell>
          <cell r="AJ13">
            <v>0</v>
          </cell>
          <cell r="AK13">
            <v>0</v>
          </cell>
          <cell r="AL13">
            <v>8.121639333603763</v>
          </cell>
          <cell r="AM13">
            <v>0</v>
          </cell>
          <cell r="AN13">
            <v>0</v>
          </cell>
          <cell r="AO13">
            <v>0</v>
          </cell>
          <cell r="AP13">
            <v>0</v>
          </cell>
          <cell r="AQ13">
            <v>4.894379528649078</v>
          </cell>
        </row>
        <row r="14">
          <cell r="C14">
            <v>332.10285729028914</v>
          </cell>
          <cell r="D14">
            <v>114.43184582236941</v>
          </cell>
          <cell r="E14">
            <v>1637.6468722443385</v>
          </cell>
          <cell r="F14">
            <v>0</v>
          </cell>
          <cell r="G14">
            <v>0</v>
          </cell>
          <cell r="H14">
            <v>0</v>
          </cell>
          <cell r="I14">
            <v>8.646038912889725</v>
          </cell>
          <cell r="J14">
            <v>0</v>
          </cell>
          <cell r="K14">
            <v>0</v>
          </cell>
          <cell r="L14">
            <v>0</v>
          </cell>
          <cell r="M14">
            <v>0</v>
          </cell>
          <cell r="N14">
            <v>5.673492408069778</v>
          </cell>
          <cell r="AF14">
            <v>348.24327739589125</v>
          </cell>
          <cell r="AG14">
            <v>124.69290350740269</v>
          </cell>
          <cell r="AH14">
            <v>1637.6468722443385</v>
          </cell>
          <cell r="AI14">
            <v>0</v>
          </cell>
          <cell r="AJ14">
            <v>0</v>
          </cell>
          <cell r="AK14">
            <v>0</v>
          </cell>
          <cell r="AL14">
            <v>8.646038912889725</v>
          </cell>
          <cell r="AM14">
            <v>0</v>
          </cell>
          <cell r="AN14">
            <v>0</v>
          </cell>
          <cell r="AO14">
            <v>0</v>
          </cell>
          <cell r="AP14">
            <v>0</v>
          </cell>
          <cell r="AQ14">
            <v>5.717457793039987</v>
          </cell>
        </row>
        <row r="15">
          <cell r="C15">
            <v>360.4779382370884</v>
          </cell>
          <cell r="D15">
            <v>128.5241101170081</v>
          </cell>
          <cell r="E15">
            <v>1715.5131713085138</v>
          </cell>
          <cell r="F15">
            <v>0</v>
          </cell>
          <cell r="G15">
            <v>0</v>
          </cell>
          <cell r="H15">
            <v>0</v>
          </cell>
          <cell r="I15">
            <v>9.391069264303692</v>
          </cell>
          <cell r="J15">
            <v>0</v>
          </cell>
          <cell r="K15">
            <v>0</v>
          </cell>
          <cell r="L15">
            <v>0</v>
          </cell>
          <cell r="M15">
            <v>0</v>
          </cell>
          <cell r="N15">
            <v>6.581306528178941</v>
          </cell>
          <cell r="AF15">
            <v>370.4460422492651</v>
          </cell>
          <cell r="AG15">
            <v>134.86210146015028</v>
          </cell>
          <cell r="AH15">
            <v>1715.5131713085138</v>
          </cell>
          <cell r="AI15">
            <v>0</v>
          </cell>
          <cell r="AJ15">
            <v>0</v>
          </cell>
          <cell r="AK15">
            <v>0</v>
          </cell>
          <cell r="AL15">
            <v>9.391069264303692</v>
          </cell>
          <cell r="AM15">
            <v>0</v>
          </cell>
          <cell r="AN15">
            <v>0</v>
          </cell>
          <cell r="AO15">
            <v>0</v>
          </cell>
          <cell r="AP15">
            <v>0</v>
          </cell>
          <cell r="AQ15">
            <v>6.612187051655099</v>
          </cell>
        </row>
        <row r="16">
          <cell r="C16">
            <v>351.2081736313519</v>
          </cell>
          <cell r="D16">
            <v>148.49920287494612</v>
          </cell>
          <cell r="E16">
            <v>1865.8965747467737</v>
          </cell>
          <cell r="F16">
            <v>0</v>
          </cell>
          <cell r="G16">
            <v>0</v>
          </cell>
          <cell r="H16">
            <v>0</v>
          </cell>
          <cell r="I16">
            <v>11.011878481413333</v>
          </cell>
          <cell r="J16">
            <v>0</v>
          </cell>
          <cell r="K16">
            <v>0</v>
          </cell>
          <cell r="L16">
            <v>0</v>
          </cell>
          <cell r="M16">
            <v>0</v>
          </cell>
          <cell r="N16">
            <v>7.131705462435874</v>
          </cell>
          <cell r="AF16">
            <v>365.68525371756505</v>
          </cell>
          <cell r="AG16">
            <v>157.73328373349344</v>
          </cell>
          <cell r="AH16">
            <v>1865.8965747467737</v>
          </cell>
          <cell r="AI16">
            <v>0</v>
          </cell>
          <cell r="AJ16">
            <v>0</v>
          </cell>
          <cell r="AK16">
            <v>0</v>
          </cell>
          <cell r="AL16">
            <v>11.011878481413333</v>
          </cell>
          <cell r="AM16">
            <v>0</v>
          </cell>
          <cell r="AN16">
            <v>0</v>
          </cell>
          <cell r="AO16">
            <v>0</v>
          </cell>
          <cell r="AP16">
            <v>0</v>
          </cell>
          <cell r="AQ16">
            <v>7.180324545327738</v>
          </cell>
        </row>
        <row r="17">
          <cell r="C17">
            <v>335.43308786826327</v>
          </cell>
          <cell r="D17">
            <v>139.01556971163973</v>
          </cell>
          <cell r="E17">
            <v>1861.7246602829296</v>
          </cell>
          <cell r="F17">
            <v>0</v>
          </cell>
          <cell r="G17">
            <v>0</v>
          </cell>
          <cell r="H17">
            <v>0</v>
          </cell>
          <cell r="I17">
            <v>11.834626631551066</v>
          </cell>
          <cell r="J17">
            <v>0</v>
          </cell>
          <cell r="K17">
            <v>0</v>
          </cell>
          <cell r="L17">
            <v>0</v>
          </cell>
          <cell r="M17">
            <v>0</v>
          </cell>
          <cell r="N17">
            <v>5.932887039579502</v>
          </cell>
          <cell r="AF17">
            <v>361.92118668509545</v>
          </cell>
          <cell r="AG17">
            <v>155.93757209260133</v>
          </cell>
          <cell r="AH17">
            <v>1861.7246602829296</v>
          </cell>
          <cell r="AI17">
            <v>0</v>
          </cell>
          <cell r="AJ17">
            <v>0</v>
          </cell>
          <cell r="AK17">
            <v>0</v>
          </cell>
          <cell r="AL17">
            <v>11.834626631551066</v>
          </cell>
          <cell r="AM17">
            <v>0</v>
          </cell>
          <cell r="AN17">
            <v>0</v>
          </cell>
          <cell r="AO17">
            <v>0</v>
          </cell>
          <cell r="AP17">
            <v>0</v>
          </cell>
          <cell r="AQ17">
            <v>6.0052046285522005</v>
          </cell>
        </row>
        <row r="18">
          <cell r="C18">
            <v>353.27280707048965</v>
          </cell>
          <cell r="D18">
            <v>137.44719903314137</v>
          </cell>
          <cell r="E18">
            <v>1964.361367441512</v>
          </cell>
          <cell r="F18">
            <v>0</v>
          </cell>
          <cell r="G18">
            <v>0</v>
          </cell>
          <cell r="H18">
            <v>0</v>
          </cell>
          <cell r="I18">
            <v>13.483362958055803</v>
          </cell>
          <cell r="J18">
            <v>0</v>
          </cell>
          <cell r="K18">
            <v>0</v>
          </cell>
          <cell r="L18">
            <v>0</v>
          </cell>
          <cell r="M18">
            <v>0</v>
          </cell>
          <cell r="N18">
            <v>5.758183517557629</v>
          </cell>
          <cell r="AF18">
            <v>370.538895070966</v>
          </cell>
          <cell r="AG18">
            <v>148.4757834100829</v>
          </cell>
          <cell r="AH18">
            <v>1964.361367441512</v>
          </cell>
          <cell r="AI18">
            <v>0</v>
          </cell>
          <cell r="AJ18">
            <v>0</v>
          </cell>
          <cell r="AK18">
            <v>0</v>
          </cell>
          <cell r="AL18">
            <v>13.483362958055803</v>
          </cell>
          <cell r="AM18">
            <v>0</v>
          </cell>
          <cell r="AN18">
            <v>0</v>
          </cell>
          <cell r="AO18">
            <v>0</v>
          </cell>
          <cell r="AP18">
            <v>0</v>
          </cell>
          <cell r="AQ18">
            <v>5.803068062234402</v>
          </cell>
        </row>
        <row r="19">
          <cell r="C19">
            <v>339.43165001933335</v>
          </cell>
          <cell r="D19">
            <v>134.92624411137743</v>
          </cell>
          <cell r="E19">
            <v>1916.3229862649096</v>
          </cell>
          <cell r="F19">
            <v>0</v>
          </cell>
          <cell r="G19">
            <v>0</v>
          </cell>
          <cell r="H19">
            <v>0</v>
          </cell>
          <cell r="I19">
            <v>13.987965824956062</v>
          </cell>
          <cell r="J19">
            <v>0</v>
          </cell>
          <cell r="K19">
            <v>0</v>
          </cell>
          <cell r="L19">
            <v>0</v>
          </cell>
          <cell r="M19">
            <v>0</v>
          </cell>
          <cell r="N19">
            <v>6.482644173911545</v>
          </cell>
          <cell r="AF19">
            <v>362.27410059894</v>
          </cell>
          <cell r="AG19">
            <v>149.56543424728528</v>
          </cell>
          <cell r="AH19">
            <v>1916.3229862649096</v>
          </cell>
          <cell r="AI19">
            <v>0</v>
          </cell>
          <cell r="AJ19">
            <v>0</v>
          </cell>
          <cell r="AK19">
            <v>0</v>
          </cell>
          <cell r="AL19">
            <v>13.987965824956062</v>
          </cell>
          <cell r="AM19">
            <v>0</v>
          </cell>
          <cell r="AN19">
            <v>0</v>
          </cell>
          <cell r="AO19">
            <v>0</v>
          </cell>
          <cell r="AP19">
            <v>0</v>
          </cell>
          <cell r="AQ19">
            <v>6.552211990104826</v>
          </cell>
        </row>
        <row r="20">
          <cell r="C20">
            <v>355.20259456186886</v>
          </cell>
          <cell r="D20">
            <v>146.22633140611305</v>
          </cell>
          <cell r="E20">
            <v>1957.542747604273</v>
          </cell>
          <cell r="F20">
            <v>0</v>
          </cell>
          <cell r="G20">
            <v>0</v>
          </cell>
          <cell r="H20">
            <v>0</v>
          </cell>
          <cell r="I20">
            <v>14.85767750063632</v>
          </cell>
          <cell r="J20">
            <v>0</v>
          </cell>
          <cell r="K20">
            <v>0</v>
          </cell>
          <cell r="L20">
            <v>0</v>
          </cell>
          <cell r="M20">
            <v>0</v>
          </cell>
          <cell r="N20">
            <v>5.756218144892634</v>
          </cell>
          <cell r="AF20">
            <v>366.6624288168274</v>
          </cell>
          <cell r="AG20">
            <v>153.5936965213809</v>
          </cell>
          <cell r="AH20">
            <v>1957.542747604273</v>
          </cell>
          <cell r="AI20">
            <v>0</v>
          </cell>
          <cell r="AJ20">
            <v>0</v>
          </cell>
          <cell r="AK20">
            <v>0</v>
          </cell>
          <cell r="AL20">
            <v>14.85767750063632</v>
          </cell>
          <cell r="AM20">
            <v>0</v>
          </cell>
          <cell r="AN20">
            <v>0</v>
          </cell>
          <cell r="AO20">
            <v>0</v>
          </cell>
          <cell r="AP20">
            <v>0</v>
          </cell>
          <cell r="AQ20">
            <v>5.787271984991258</v>
          </cell>
        </row>
        <row r="21">
          <cell r="C21">
            <v>333.4921336628824</v>
          </cell>
          <cell r="D21">
            <v>157.01429494689583</v>
          </cell>
          <cell r="E21">
            <v>1896.998717034638</v>
          </cell>
          <cell r="F21">
            <v>0</v>
          </cell>
          <cell r="G21">
            <v>0</v>
          </cell>
          <cell r="H21">
            <v>0</v>
          </cell>
          <cell r="I21">
            <v>15.728373069582725</v>
          </cell>
          <cell r="J21">
            <v>0</v>
          </cell>
          <cell r="K21">
            <v>0</v>
          </cell>
          <cell r="L21">
            <v>0</v>
          </cell>
          <cell r="M21">
            <v>0</v>
          </cell>
          <cell r="N21">
            <v>5.279183884539144</v>
          </cell>
          <cell r="AF21">
            <v>345.68101476703043</v>
          </cell>
          <cell r="AG21">
            <v>164.88638651908744</v>
          </cell>
          <cell r="AH21">
            <v>1896.998717034638</v>
          </cell>
          <cell r="AI21">
            <v>0</v>
          </cell>
          <cell r="AJ21">
            <v>0</v>
          </cell>
          <cell r="AK21">
            <v>0</v>
          </cell>
          <cell r="AL21">
            <v>16.542534282343954</v>
          </cell>
          <cell r="AM21">
            <v>0</v>
          </cell>
          <cell r="AN21">
            <v>0</v>
          </cell>
          <cell r="AO21">
            <v>0</v>
          </cell>
          <cell r="AP21">
            <v>0</v>
          </cell>
          <cell r="AQ21">
            <v>5.310007107603034</v>
          </cell>
        </row>
        <row r="22">
          <cell r="C22">
            <v>337.33410456790403</v>
          </cell>
          <cell r="D22">
            <v>161.09225280542933</v>
          </cell>
          <cell r="E22">
            <v>1841.4104234356519</v>
          </cell>
          <cell r="F22">
            <v>0</v>
          </cell>
          <cell r="G22">
            <v>0</v>
          </cell>
          <cell r="H22">
            <v>0</v>
          </cell>
          <cell r="I22">
            <v>16.953616800753117</v>
          </cell>
          <cell r="J22">
            <v>0</v>
          </cell>
          <cell r="K22">
            <v>0</v>
          </cell>
          <cell r="L22">
            <v>0</v>
          </cell>
          <cell r="M22">
            <v>0</v>
          </cell>
          <cell r="N22">
            <v>4.639644529977918</v>
          </cell>
          <cell r="AF22">
            <v>340.75786460174345</v>
          </cell>
          <cell r="AG22">
            <v>163.31430152026488</v>
          </cell>
          <cell r="AH22">
            <v>1841.4104234356519</v>
          </cell>
          <cell r="AI22">
            <v>0</v>
          </cell>
          <cell r="AJ22">
            <v>0</v>
          </cell>
          <cell r="AK22">
            <v>0</v>
          </cell>
          <cell r="AL22">
            <v>17.203027320245685</v>
          </cell>
          <cell r="AM22">
            <v>0</v>
          </cell>
          <cell r="AN22">
            <v>0</v>
          </cell>
          <cell r="AO22">
            <v>0</v>
          </cell>
          <cell r="AP22">
            <v>0</v>
          </cell>
          <cell r="AQ22">
            <v>4.648239823088491</v>
          </cell>
        </row>
        <row r="23">
          <cell r="C23">
            <v>311.4324455747787</v>
          </cell>
          <cell r="D23">
            <v>166.2871759605408</v>
          </cell>
          <cell r="E23">
            <v>1902.0272408699934</v>
          </cell>
          <cell r="F23">
            <v>0</v>
          </cell>
          <cell r="G23">
            <v>0</v>
          </cell>
          <cell r="H23">
            <v>0</v>
          </cell>
          <cell r="I23">
            <v>19.032797137645282</v>
          </cell>
          <cell r="J23">
            <v>0</v>
          </cell>
          <cell r="K23">
            <v>0</v>
          </cell>
          <cell r="L23">
            <v>0</v>
          </cell>
          <cell r="M23">
            <v>0</v>
          </cell>
          <cell r="N23">
            <v>5.0673203744033515</v>
          </cell>
          <cell r="AF23">
            <v>328.09254235879285</v>
          </cell>
          <cell r="AG23">
            <v>177.13567392761084</v>
          </cell>
          <cell r="AH23">
            <v>1902.0272408699934</v>
          </cell>
          <cell r="AI23">
            <v>0</v>
          </cell>
          <cell r="AJ23">
            <v>0</v>
          </cell>
          <cell r="AK23">
            <v>0</v>
          </cell>
          <cell r="AL23">
            <v>20.379631113841008</v>
          </cell>
          <cell r="AM23">
            <v>0</v>
          </cell>
          <cell r="AN23">
            <v>0</v>
          </cell>
          <cell r="AO23">
            <v>0</v>
          </cell>
          <cell r="AP23">
            <v>0</v>
          </cell>
          <cell r="AQ23">
            <v>5.1087896602921665</v>
          </cell>
        </row>
        <row r="24">
          <cell r="C24">
            <v>0</v>
          </cell>
          <cell r="D24">
            <v>0</v>
          </cell>
          <cell r="E24">
            <v>0</v>
          </cell>
          <cell r="F24">
            <v>0</v>
          </cell>
          <cell r="G24">
            <v>0</v>
          </cell>
          <cell r="H24">
            <v>0</v>
          </cell>
          <cell r="I24">
            <v>0</v>
          </cell>
          <cell r="J24">
            <v>0</v>
          </cell>
          <cell r="K24">
            <v>0</v>
          </cell>
          <cell r="L24">
            <v>0</v>
          </cell>
          <cell r="M24">
            <v>0</v>
          </cell>
          <cell r="N24">
            <v>0</v>
          </cell>
          <cell r="AF24">
            <v>0</v>
          </cell>
          <cell r="AG24">
            <v>0</v>
          </cell>
          <cell r="AH24">
            <v>0</v>
          </cell>
          <cell r="AI24">
            <v>0</v>
          </cell>
          <cell r="AJ24">
            <v>0</v>
          </cell>
          <cell r="AK24">
            <v>0</v>
          </cell>
          <cell r="AL24">
            <v>0</v>
          </cell>
          <cell r="AM24">
            <v>0</v>
          </cell>
          <cell r="AN24">
            <v>0</v>
          </cell>
          <cell r="AO24">
            <v>0</v>
          </cell>
          <cell r="AP24">
            <v>0</v>
          </cell>
          <cell r="AQ24">
            <v>0</v>
          </cell>
        </row>
        <row r="25">
          <cell r="C25">
            <v>0</v>
          </cell>
          <cell r="D25">
            <v>0</v>
          </cell>
          <cell r="E25">
            <v>0</v>
          </cell>
          <cell r="F25">
            <v>0</v>
          </cell>
          <cell r="G25">
            <v>0</v>
          </cell>
          <cell r="H25">
            <v>0</v>
          </cell>
          <cell r="I25">
            <v>0</v>
          </cell>
          <cell r="J25">
            <v>0</v>
          </cell>
          <cell r="K25">
            <v>0</v>
          </cell>
          <cell r="L25">
            <v>0</v>
          </cell>
          <cell r="M25">
            <v>0</v>
          </cell>
          <cell r="N25">
            <v>0</v>
          </cell>
          <cell r="AF25">
            <v>0</v>
          </cell>
          <cell r="AG25">
            <v>0</v>
          </cell>
          <cell r="AH25">
            <v>0</v>
          </cell>
          <cell r="AI25">
            <v>0</v>
          </cell>
          <cell r="AJ25">
            <v>0</v>
          </cell>
          <cell r="AK25">
            <v>0</v>
          </cell>
          <cell r="AL25">
            <v>0</v>
          </cell>
          <cell r="AM25">
            <v>0</v>
          </cell>
          <cell r="AN25">
            <v>0</v>
          </cell>
          <cell r="AO25">
            <v>0</v>
          </cell>
          <cell r="AP25">
            <v>0</v>
          </cell>
          <cell r="AQ25">
            <v>0</v>
          </cell>
        </row>
        <row r="26">
          <cell r="C26">
            <v>0</v>
          </cell>
          <cell r="D26">
            <v>0</v>
          </cell>
          <cell r="E26">
            <v>0</v>
          </cell>
          <cell r="F26">
            <v>0</v>
          </cell>
          <cell r="G26">
            <v>0</v>
          </cell>
          <cell r="H26">
            <v>0</v>
          </cell>
          <cell r="I26">
            <v>0</v>
          </cell>
          <cell r="J26">
            <v>0</v>
          </cell>
          <cell r="K26">
            <v>0</v>
          </cell>
          <cell r="L26">
            <v>0</v>
          </cell>
          <cell r="M26">
            <v>0</v>
          </cell>
          <cell r="N26">
            <v>0</v>
          </cell>
          <cell r="AF26">
            <v>0</v>
          </cell>
          <cell r="AG26">
            <v>0</v>
          </cell>
          <cell r="AH26">
            <v>0</v>
          </cell>
          <cell r="AI26">
            <v>0</v>
          </cell>
          <cell r="AJ26">
            <v>0</v>
          </cell>
          <cell r="AK26">
            <v>0</v>
          </cell>
          <cell r="AL26">
            <v>0</v>
          </cell>
          <cell r="AM26">
            <v>0</v>
          </cell>
          <cell r="AN26">
            <v>0</v>
          </cell>
          <cell r="AO26">
            <v>0</v>
          </cell>
          <cell r="AP26">
            <v>0</v>
          </cell>
          <cell r="AQ26">
            <v>0</v>
          </cell>
        </row>
        <row r="27">
          <cell r="C27">
            <v>0</v>
          </cell>
          <cell r="D27">
            <v>0</v>
          </cell>
          <cell r="E27">
            <v>0</v>
          </cell>
          <cell r="F27">
            <v>0</v>
          </cell>
          <cell r="G27">
            <v>0</v>
          </cell>
          <cell r="H27">
            <v>0</v>
          </cell>
          <cell r="I27">
            <v>0</v>
          </cell>
          <cell r="J27">
            <v>0</v>
          </cell>
          <cell r="K27">
            <v>0</v>
          </cell>
          <cell r="L27">
            <v>0</v>
          </cell>
          <cell r="M27">
            <v>0</v>
          </cell>
          <cell r="N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v>0</v>
          </cell>
          <cell r="E28">
            <v>0</v>
          </cell>
          <cell r="F28">
            <v>0</v>
          </cell>
          <cell r="G28">
            <v>0</v>
          </cell>
          <cell r="H28">
            <v>0</v>
          </cell>
          <cell r="I28">
            <v>0</v>
          </cell>
          <cell r="J28">
            <v>0</v>
          </cell>
          <cell r="K28">
            <v>0</v>
          </cell>
          <cell r="L28">
            <v>0</v>
          </cell>
          <cell r="M28">
            <v>0</v>
          </cell>
          <cell r="N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v>0</v>
          </cell>
          <cell r="E29">
            <v>0</v>
          </cell>
          <cell r="F29">
            <v>0</v>
          </cell>
          <cell r="G29">
            <v>0</v>
          </cell>
          <cell r="H29">
            <v>0</v>
          </cell>
          <cell r="I29">
            <v>0</v>
          </cell>
          <cell r="J29">
            <v>0</v>
          </cell>
          <cell r="K29">
            <v>0</v>
          </cell>
          <cell r="L29">
            <v>0</v>
          </cell>
          <cell r="M29">
            <v>0</v>
          </cell>
          <cell r="N29">
            <v>0</v>
          </cell>
          <cell r="AF29">
            <v>0</v>
          </cell>
          <cell r="AG29">
            <v>0</v>
          </cell>
          <cell r="AH29">
            <v>0</v>
          </cell>
          <cell r="AI29">
            <v>0</v>
          </cell>
          <cell r="AJ29">
            <v>0</v>
          </cell>
          <cell r="AK29">
            <v>0</v>
          </cell>
          <cell r="AL29">
            <v>0</v>
          </cell>
          <cell r="AM29">
            <v>0</v>
          </cell>
          <cell r="AN29">
            <v>0</v>
          </cell>
          <cell r="AO29">
            <v>0</v>
          </cell>
          <cell r="AP29">
            <v>0</v>
          </cell>
          <cell r="AQ29">
            <v>0</v>
          </cell>
        </row>
      </sheetData>
      <sheetData sheetId="2">
        <row r="7">
          <cell r="C7">
            <v>208.3788932453605</v>
          </cell>
          <cell r="D7">
            <v>274.7425235939912</v>
          </cell>
          <cell r="E7">
            <v>5778.795799425461</v>
          </cell>
          <cell r="F7">
            <v>0</v>
          </cell>
          <cell r="G7">
            <v>0</v>
          </cell>
          <cell r="H7">
            <v>0</v>
          </cell>
          <cell r="I7">
            <v>0.7255343134273925</v>
          </cell>
          <cell r="J7">
            <v>34.14989801276408</v>
          </cell>
          <cell r="K7">
            <v>2.034364072125394</v>
          </cell>
          <cell r="L7">
            <v>42.76528934812559</v>
          </cell>
          <cell r="M7">
            <v>0</v>
          </cell>
          <cell r="N7">
            <v>31.352830003839184</v>
          </cell>
          <cell r="AF7">
            <v>212.68593305092867</v>
          </cell>
          <cell r="AG7">
            <v>284.03151603393627</v>
          </cell>
          <cell r="AH7">
            <v>5779.583093944632</v>
          </cell>
          <cell r="AI7">
            <v>0</v>
          </cell>
          <cell r="AJ7">
            <v>0</v>
          </cell>
          <cell r="AK7">
            <v>0</v>
          </cell>
          <cell r="AL7">
            <v>0.7255343134273925</v>
          </cell>
          <cell r="AM7">
            <v>34.14989801276408</v>
          </cell>
          <cell r="AN7">
            <v>2.034364072125394</v>
          </cell>
          <cell r="AO7">
            <v>43.854249106984476</v>
          </cell>
          <cell r="AP7">
            <v>0</v>
          </cell>
          <cell r="AQ7">
            <v>31.682121809089352</v>
          </cell>
        </row>
        <row r="8">
          <cell r="C8">
            <v>205.8377755133273</v>
          </cell>
          <cell r="D8">
            <v>362.7867387514647</v>
          </cell>
          <cell r="E8">
            <v>5611.180379407597</v>
          </cell>
          <cell r="F8">
            <v>0</v>
          </cell>
          <cell r="G8">
            <v>0</v>
          </cell>
          <cell r="H8">
            <v>0</v>
          </cell>
          <cell r="I8">
            <v>0.8720361124094633</v>
          </cell>
          <cell r="J8">
            <v>31.983588567515294</v>
          </cell>
          <cell r="K8">
            <v>1.701387459504082</v>
          </cell>
          <cell r="L8">
            <v>44.03643294911195</v>
          </cell>
          <cell r="M8">
            <v>0</v>
          </cell>
          <cell r="N8">
            <v>35.54037145132531</v>
          </cell>
          <cell r="AF8">
            <v>204.44096365788027</v>
          </cell>
          <cell r="AG8">
            <v>359.7667681734207</v>
          </cell>
          <cell r="AH8">
            <v>5610.927117940926</v>
          </cell>
          <cell r="AI8">
            <v>0</v>
          </cell>
          <cell r="AJ8">
            <v>0</v>
          </cell>
          <cell r="AK8">
            <v>0</v>
          </cell>
          <cell r="AL8">
            <v>0.8720361124094633</v>
          </cell>
          <cell r="AM8">
            <v>31.983588567515294</v>
          </cell>
          <cell r="AN8">
            <v>1.701387459504082</v>
          </cell>
          <cell r="AO8">
            <v>43.68314549926237</v>
          </cell>
          <cell r="AP8">
            <v>0</v>
          </cell>
          <cell r="AQ8">
            <v>35.41795734207442</v>
          </cell>
        </row>
        <row r="9">
          <cell r="C9">
            <v>195.0544629811393</v>
          </cell>
          <cell r="D9">
            <v>232.81471117759992</v>
          </cell>
          <cell r="E9">
            <v>4585.909307633213</v>
          </cell>
          <cell r="F9">
            <v>0</v>
          </cell>
          <cell r="G9">
            <v>0</v>
          </cell>
          <cell r="H9">
            <v>0</v>
          </cell>
          <cell r="I9">
            <v>1.015333566088587</v>
          </cell>
          <cell r="J9">
            <v>28.737018514856437</v>
          </cell>
          <cell r="K9">
            <v>1.5285302199483892</v>
          </cell>
          <cell r="L9">
            <v>45.23980515709145</v>
          </cell>
          <cell r="M9">
            <v>0</v>
          </cell>
          <cell r="N9">
            <v>30.397010779179553</v>
          </cell>
          <cell r="AF9">
            <v>196.84991016866573</v>
          </cell>
          <cell r="AG9">
            <v>236.70707285881178</v>
          </cell>
          <cell r="AH9">
            <v>4586.232318637152</v>
          </cell>
          <cell r="AI9">
            <v>0</v>
          </cell>
          <cell r="AJ9">
            <v>0</v>
          </cell>
          <cell r="AK9">
            <v>0</v>
          </cell>
          <cell r="AL9">
            <v>1.015333566088587</v>
          </cell>
          <cell r="AM9">
            <v>28.737018514856437</v>
          </cell>
          <cell r="AN9">
            <v>1.5285302199483892</v>
          </cell>
          <cell r="AO9">
            <v>45.69406663238449</v>
          </cell>
          <cell r="AP9">
            <v>0</v>
          </cell>
          <cell r="AQ9">
            <v>30.534262047168372</v>
          </cell>
        </row>
        <row r="10">
          <cell r="C10">
            <v>176.41837182825404</v>
          </cell>
          <cell r="D10">
            <v>266.7984048250238</v>
          </cell>
          <cell r="E10">
            <v>3377.0677450469834</v>
          </cell>
          <cell r="F10">
            <v>0</v>
          </cell>
          <cell r="G10">
            <v>0</v>
          </cell>
          <cell r="H10">
            <v>0</v>
          </cell>
          <cell r="I10">
            <v>1.1507051143533358</v>
          </cell>
          <cell r="J10">
            <v>23.70253771005054</v>
          </cell>
          <cell r="K10">
            <v>1.238309933212818</v>
          </cell>
          <cell r="L10">
            <v>44.53002856639711</v>
          </cell>
          <cell r="M10">
            <v>0</v>
          </cell>
          <cell r="N10">
            <v>24.9994711907043</v>
          </cell>
          <cell r="AF10">
            <v>178.14216901368692</v>
          </cell>
          <cell r="AG10">
            <v>270.5474237450614</v>
          </cell>
          <cell r="AH10">
            <v>3377.3757377589495</v>
          </cell>
          <cell r="AI10">
            <v>0</v>
          </cell>
          <cell r="AJ10">
            <v>0</v>
          </cell>
          <cell r="AK10">
            <v>0</v>
          </cell>
          <cell r="AL10">
            <v>1.1507051143533358</v>
          </cell>
          <cell r="AM10">
            <v>23.70253771005054</v>
          </cell>
          <cell r="AN10">
            <v>1.238309933212818</v>
          </cell>
          <cell r="AO10">
            <v>44.96627743034352</v>
          </cell>
          <cell r="AP10">
            <v>0</v>
          </cell>
          <cell r="AQ10">
            <v>25.109650649811638</v>
          </cell>
        </row>
        <row r="11">
          <cell r="C11">
            <v>182.60633005267675</v>
          </cell>
          <cell r="D11">
            <v>250.271517227343</v>
          </cell>
          <cell r="E11">
            <v>2531.4719331151136</v>
          </cell>
          <cell r="F11">
            <v>0</v>
          </cell>
          <cell r="G11">
            <v>0</v>
          </cell>
          <cell r="H11">
            <v>0</v>
          </cell>
          <cell r="I11">
            <v>1.2865188085164367</v>
          </cell>
          <cell r="J11">
            <v>23.452322434294654</v>
          </cell>
          <cell r="K11">
            <v>1.3351728021854004</v>
          </cell>
          <cell r="L11">
            <v>47.78808031798835</v>
          </cell>
          <cell r="M11">
            <v>0</v>
          </cell>
          <cell r="N11">
            <v>24.45529637172606</v>
          </cell>
          <cell r="AF11">
            <v>187.7613012945037</v>
          </cell>
          <cell r="AG11">
            <v>261.5189961017297</v>
          </cell>
          <cell r="AH11">
            <v>2532.3867344868795</v>
          </cell>
          <cell r="AI11">
            <v>0</v>
          </cell>
          <cell r="AJ11">
            <v>0</v>
          </cell>
          <cell r="AK11">
            <v>0</v>
          </cell>
          <cell r="AL11">
            <v>1.2865188085164367</v>
          </cell>
          <cell r="AM11">
            <v>23.452322434294654</v>
          </cell>
          <cell r="AN11">
            <v>1.3351728021854004</v>
          </cell>
          <cell r="AO11">
            <v>49.0932259290896</v>
          </cell>
          <cell r="AP11">
            <v>0</v>
          </cell>
          <cell r="AQ11">
            <v>24.77854824491052</v>
          </cell>
        </row>
        <row r="12">
          <cell r="C12">
            <v>187.47401055324605</v>
          </cell>
          <cell r="D12">
            <v>428.9484264973441</v>
          </cell>
          <cell r="E12">
            <v>2580.460018801373</v>
          </cell>
          <cell r="F12">
            <v>0</v>
          </cell>
          <cell r="G12">
            <v>0</v>
          </cell>
          <cell r="H12">
            <v>0</v>
          </cell>
          <cell r="I12">
            <v>1.4316818380480731</v>
          </cell>
          <cell r="J12">
            <v>25.811487956019022</v>
          </cell>
          <cell r="K12">
            <v>1.9174763697329766</v>
          </cell>
          <cell r="L12">
            <v>60.07129907696969</v>
          </cell>
          <cell r="M12">
            <v>0</v>
          </cell>
          <cell r="N12">
            <v>28.884992762970057</v>
          </cell>
          <cell r="AF12">
            <v>189.4040194049688</v>
          </cell>
          <cell r="AG12">
            <v>433.1731429699082</v>
          </cell>
          <cell r="AH12">
            <v>2580.8002909928778</v>
          </cell>
          <cell r="AI12">
            <v>0</v>
          </cell>
          <cell r="AJ12">
            <v>0</v>
          </cell>
          <cell r="AK12">
            <v>0</v>
          </cell>
          <cell r="AL12">
            <v>1.4316818380480731</v>
          </cell>
          <cell r="AM12">
            <v>25.811487956019022</v>
          </cell>
          <cell r="AN12">
            <v>1.9174763697329766</v>
          </cell>
          <cell r="AO12">
            <v>60.560237991804094</v>
          </cell>
          <cell r="AP12">
            <v>0</v>
          </cell>
          <cell r="AQ12">
            <v>29.03045239085008</v>
          </cell>
        </row>
        <row r="13">
          <cell r="C13">
            <v>187.52672679699955</v>
          </cell>
          <cell r="D13">
            <v>472.8420709507316</v>
          </cell>
          <cell r="E13">
            <v>2908.6820166808097</v>
          </cell>
          <cell r="F13">
            <v>0</v>
          </cell>
          <cell r="G13">
            <v>0</v>
          </cell>
          <cell r="H13">
            <v>0</v>
          </cell>
          <cell r="I13">
            <v>1.5518525812942872</v>
          </cell>
          <cell r="J13">
            <v>23.57565060545259</v>
          </cell>
          <cell r="K13">
            <v>1.07106476002251</v>
          </cell>
          <cell r="L13">
            <v>49.52052731573217</v>
          </cell>
          <cell r="M13">
            <v>0</v>
          </cell>
          <cell r="N13">
            <v>27.0752569506424</v>
          </cell>
          <cell r="AF13">
            <v>185.88189980783744</v>
          </cell>
          <cell r="AG13">
            <v>469.2322212757083</v>
          </cell>
          <cell r="AH13">
            <v>2908.394096907025</v>
          </cell>
          <cell r="AI13">
            <v>0</v>
          </cell>
          <cell r="AJ13">
            <v>0</v>
          </cell>
          <cell r="AK13">
            <v>0</v>
          </cell>
          <cell r="AL13">
            <v>1.5518525812942872</v>
          </cell>
          <cell r="AM13">
            <v>23.57565060545259</v>
          </cell>
          <cell r="AN13">
            <v>1.07106476002251</v>
          </cell>
          <cell r="AO13">
            <v>49.103442604496706</v>
          </cell>
          <cell r="AP13">
            <v>0</v>
          </cell>
          <cell r="AQ13">
            <v>26.963294259389063</v>
          </cell>
        </row>
        <row r="14">
          <cell r="C14">
            <v>210.23372581636315</v>
          </cell>
          <cell r="D14">
            <v>634.0266041813775</v>
          </cell>
          <cell r="E14">
            <v>3170.1868316624896</v>
          </cell>
          <cell r="F14">
            <v>0</v>
          </cell>
          <cell r="G14">
            <v>0</v>
          </cell>
          <cell r="H14">
            <v>0</v>
          </cell>
          <cell r="I14">
            <v>1.6642957062639643</v>
          </cell>
          <cell r="J14">
            <v>28.212009104727237</v>
          </cell>
          <cell r="K14">
            <v>1.3938159668778876</v>
          </cell>
          <cell r="L14">
            <v>61.47256735292767</v>
          </cell>
          <cell r="M14">
            <v>0</v>
          </cell>
          <cell r="N14">
            <v>41.516457975202236</v>
          </cell>
          <cell r="AF14">
            <v>213.25102526402188</v>
          </cell>
          <cell r="AG14">
            <v>640.6685328187376</v>
          </cell>
          <cell r="AH14">
            <v>3170.711932202428</v>
          </cell>
          <cell r="AI14">
            <v>0</v>
          </cell>
          <cell r="AJ14">
            <v>0</v>
          </cell>
          <cell r="AK14">
            <v>0</v>
          </cell>
          <cell r="AL14">
            <v>1.6642957062639643</v>
          </cell>
          <cell r="AM14">
            <v>28.212009104727237</v>
          </cell>
          <cell r="AN14">
            <v>1.3938159668778876</v>
          </cell>
          <cell r="AO14">
            <v>62.238474223984525</v>
          </cell>
          <cell r="AP14">
            <v>0</v>
          </cell>
          <cell r="AQ14">
            <v>41.83817992813603</v>
          </cell>
        </row>
        <row r="15">
          <cell r="C15">
            <v>220.2356532166708</v>
          </cell>
          <cell r="D15">
            <v>706.9418379193096</v>
          </cell>
          <cell r="E15">
            <v>3599.669818086672</v>
          </cell>
          <cell r="F15">
            <v>0</v>
          </cell>
          <cell r="G15">
            <v>0</v>
          </cell>
          <cell r="H15">
            <v>0</v>
          </cell>
          <cell r="I15">
            <v>1.7736016367222813</v>
          </cell>
          <cell r="J15">
            <v>28.61046804683751</v>
          </cell>
          <cell r="K15">
            <v>1.3124173088954758</v>
          </cell>
          <cell r="L15">
            <v>62.77805288015931</v>
          </cell>
          <cell r="M15">
            <v>0</v>
          </cell>
          <cell r="N15">
            <v>47.810186263459485</v>
          </cell>
          <cell r="AF15">
            <v>222.05793047756916</v>
          </cell>
          <cell r="AG15">
            <v>710.9662961663278</v>
          </cell>
          <cell r="AH15">
            <v>3599.985503846157</v>
          </cell>
          <cell r="AI15">
            <v>0</v>
          </cell>
          <cell r="AJ15">
            <v>0</v>
          </cell>
          <cell r="AK15">
            <v>0</v>
          </cell>
          <cell r="AL15">
            <v>1.7736016367222813</v>
          </cell>
          <cell r="AM15">
            <v>28.61046804683751</v>
          </cell>
          <cell r="AN15">
            <v>1.3124173088954758</v>
          </cell>
          <cell r="AO15">
            <v>63.241186406243216</v>
          </cell>
          <cell r="AP15">
            <v>0</v>
          </cell>
          <cell r="AQ15">
            <v>48.03451916346753</v>
          </cell>
        </row>
        <row r="16">
          <cell r="C16">
            <v>216.76046286938887</v>
          </cell>
          <cell r="D16">
            <v>844.7647980258973</v>
          </cell>
          <cell r="E16">
            <v>3930.3198135171306</v>
          </cell>
          <cell r="F16">
            <v>0</v>
          </cell>
          <cell r="G16">
            <v>0</v>
          </cell>
          <cell r="H16">
            <v>0</v>
          </cell>
          <cell r="I16">
            <v>2.0655025937862455</v>
          </cell>
          <cell r="J16">
            <v>28.91959234880591</v>
          </cell>
          <cell r="K16">
            <v>1.3360789492860383</v>
          </cell>
          <cell r="L16">
            <v>64.35357561823649</v>
          </cell>
          <cell r="M16">
            <v>0</v>
          </cell>
          <cell r="N16">
            <v>53.581432733165826</v>
          </cell>
          <cell r="AF16">
            <v>219.4005868215118</v>
          </cell>
          <cell r="AG16">
            <v>850.6192719525054</v>
          </cell>
          <cell r="AH16">
            <v>3930.7761139024874</v>
          </cell>
          <cell r="AI16">
            <v>0</v>
          </cell>
          <cell r="AJ16">
            <v>0</v>
          </cell>
          <cell r="AK16">
            <v>0</v>
          </cell>
          <cell r="AL16">
            <v>2.0655025937862455</v>
          </cell>
          <cell r="AM16">
            <v>28.91959234880591</v>
          </cell>
          <cell r="AN16">
            <v>1.3360789492860383</v>
          </cell>
          <cell r="AO16">
            <v>65.02551589442245</v>
          </cell>
          <cell r="AP16">
            <v>0</v>
          </cell>
          <cell r="AQ16">
            <v>53.94671424026678</v>
          </cell>
        </row>
        <row r="17">
          <cell r="C17">
            <v>224.43478935675114</v>
          </cell>
          <cell r="D17">
            <v>830.9946382032209</v>
          </cell>
          <cell r="E17">
            <v>4075.2130424081156</v>
          </cell>
          <cell r="F17">
            <v>0</v>
          </cell>
          <cell r="G17">
            <v>0</v>
          </cell>
          <cell r="H17">
            <v>0</v>
          </cell>
          <cell r="I17">
            <v>2.2254155005371996</v>
          </cell>
          <cell r="J17">
            <v>29.627337465999066</v>
          </cell>
          <cell r="K17">
            <v>1.1233985955550436</v>
          </cell>
          <cell r="L17">
            <v>57.4976277862845</v>
          </cell>
          <cell r="M17">
            <v>0</v>
          </cell>
          <cell r="N17">
            <v>46.839267544424374</v>
          </cell>
          <cell r="AF17">
            <v>229.2686314076282</v>
          </cell>
          <cell r="AG17">
            <v>841.7479685545744</v>
          </cell>
          <cell r="AH17">
            <v>4076.046469093757</v>
          </cell>
          <cell r="AI17">
            <v>0</v>
          </cell>
          <cell r="AJ17">
            <v>0</v>
          </cell>
          <cell r="AK17">
            <v>0</v>
          </cell>
          <cell r="AL17">
            <v>2.2254155005371996</v>
          </cell>
          <cell r="AM17">
            <v>29.627337465999066</v>
          </cell>
          <cell r="AN17">
            <v>1.1233985955550436</v>
          </cell>
          <cell r="AO17">
            <v>58.73010043785666</v>
          </cell>
          <cell r="AP17">
            <v>0</v>
          </cell>
          <cell r="AQ17">
            <v>47.4102042360321</v>
          </cell>
        </row>
        <row r="18">
          <cell r="C18">
            <v>217.22068254648724</v>
          </cell>
          <cell r="D18">
            <v>751.8565872998712</v>
          </cell>
          <cell r="E18">
            <v>4086.610175016754</v>
          </cell>
          <cell r="F18">
            <v>0</v>
          </cell>
          <cell r="G18">
            <v>0</v>
          </cell>
          <cell r="H18">
            <v>0</v>
          </cell>
          <cell r="I18">
            <v>2.5161540095804953</v>
          </cell>
          <cell r="J18">
            <v>27.76647500293819</v>
          </cell>
          <cell r="K18">
            <v>1.0484294822339504</v>
          </cell>
          <cell r="L18">
            <v>57.40288835827226</v>
          </cell>
          <cell r="M18">
            <v>0</v>
          </cell>
          <cell r="N18">
            <v>41.60005022152144</v>
          </cell>
          <cell r="AF18">
            <v>220.3283467095522</v>
          </cell>
          <cell r="AG18">
            <v>758.7913939029389</v>
          </cell>
          <cell r="AH18">
            <v>4087.1453981394966</v>
          </cell>
          <cell r="AI18">
            <v>0</v>
          </cell>
          <cell r="AJ18">
            <v>0</v>
          </cell>
          <cell r="AK18">
            <v>0</v>
          </cell>
          <cell r="AL18">
            <v>2.5161540095804953</v>
          </cell>
          <cell r="AM18">
            <v>27.76647500293819</v>
          </cell>
          <cell r="AN18">
            <v>1.0484294822339504</v>
          </cell>
          <cell r="AO18">
            <v>58.19689885048551</v>
          </cell>
          <cell r="AP18">
            <v>0</v>
          </cell>
          <cell r="AQ18">
            <v>41.924319030778825</v>
          </cell>
        </row>
        <row r="19">
          <cell r="C19">
            <v>227.4408405802553</v>
          </cell>
          <cell r="D19">
            <v>822.4168356066658</v>
          </cell>
          <cell r="E19">
            <v>4516.126490995763</v>
          </cell>
          <cell r="F19">
            <v>0</v>
          </cell>
          <cell r="G19">
            <v>0</v>
          </cell>
          <cell r="H19">
            <v>0</v>
          </cell>
          <cell r="I19">
            <v>2.6191696176790513</v>
          </cell>
          <cell r="J19">
            <v>29.60959931132276</v>
          </cell>
          <cell r="K19">
            <v>1.0037013349227852</v>
          </cell>
          <cell r="L19">
            <v>48.85688937447239</v>
          </cell>
          <cell r="M19">
            <v>0</v>
          </cell>
          <cell r="N19">
            <v>52.18635724455415</v>
          </cell>
          <cell r="AF19">
            <v>231.5706216237313</v>
          </cell>
          <cell r="AG19">
            <v>831.6720396512662</v>
          </cell>
          <cell r="AH19">
            <v>4516.839221890946</v>
          </cell>
          <cell r="AI19">
            <v>0</v>
          </cell>
          <cell r="AJ19">
            <v>0</v>
          </cell>
          <cell r="AK19">
            <v>0</v>
          </cell>
          <cell r="AL19">
            <v>2.6191696176790513</v>
          </cell>
          <cell r="AM19">
            <v>29.60959931132276</v>
          </cell>
          <cell r="AN19">
            <v>1.0037013349227852</v>
          </cell>
          <cell r="AO19">
            <v>49.914619235841805</v>
          </cell>
          <cell r="AP19">
            <v>0</v>
          </cell>
          <cell r="AQ19">
            <v>52.746389665151355</v>
          </cell>
        </row>
        <row r="20">
          <cell r="C20">
            <v>237.34765002556748</v>
          </cell>
          <cell r="D20">
            <v>900.2203776272495</v>
          </cell>
          <cell r="E20">
            <v>4922.785937198617</v>
          </cell>
          <cell r="F20">
            <v>0</v>
          </cell>
          <cell r="G20">
            <v>0</v>
          </cell>
          <cell r="H20">
            <v>0</v>
          </cell>
          <cell r="I20">
            <v>2.7596030573921446</v>
          </cell>
          <cell r="J20">
            <v>30.781681972995102</v>
          </cell>
          <cell r="K20">
            <v>1.0027489403505396</v>
          </cell>
          <cell r="L20">
            <v>62.34925069626085</v>
          </cell>
          <cell r="M20">
            <v>0</v>
          </cell>
          <cell r="N20">
            <v>46.802573836918945</v>
          </cell>
          <cell r="AF20">
            <v>239.40672940379983</v>
          </cell>
          <cell r="AG20">
            <v>904.861026908711</v>
          </cell>
          <cell r="AH20">
            <v>4923.143261706253</v>
          </cell>
          <cell r="AI20">
            <v>0</v>
          </cell>
          <cell r="AJ20">
            <v>0</v>
          </cell>
          <cell r="AK20">
            <v>0</v>
          </cell>
          <cell r="AL20">
            <v>2.7596030573921446</v>
          </cell>
          <cell r="AM20">
            <v>30.781681972995102</v>
          </cell>
          <cell r="AN20">
            <v>1.0027489403505396</v>
          </cell>
          <cell r="AO20">
            <v>62.87816572541923</v>
          </cell>
          <cell r="AP20">
            <v>0</v>
          </cell>
          <cell r="AQ20">
            <v>47.05506594329009</v>
          </cell>
        </row>
        <row r="21">
          <cell r="C21">
            <v>229.26933383837817</v>
          </cell>
          <cell r="D21">
            <v>998.2284683619296</v>
          </cell>
          <cell r="E21">
            <v>4909.445510019322</v>
          </cell>
          <cell r="F21">
            <v>0</v>
          </cell>
          <cell r="G21">
            <v>0</v>
          </cell>
          <cell r="H21">
            <v>0</v>
          </cell>
          <cell r="I21">
            <v>2.9293489522765914</v>
          </cell>
          <cell r="J21">
            <v>31.474394488108178</v>
          </cell>
          <cell r="K21">
            <v>1.0800805392019857</v>
          </cell>
          <cell r="L21">
            <v>66.14017129497032</v>
          </cell>
          <cell r="M21">
            <v>0</v>
          </cell>
          <cell r="N21">
            <v>44.32684134368787</v>
          </cell>
          <cell r="AF21">
            <v>231.4666835859352</v>
          </cell>
          <cell r="AG21">
            <v>1003.2087939295134</v>
          </cell>
          <cell r="AH21">
            <v>4909.829651095275</v>
          </cell>
          <cell r="AI21">
            <v>0</v>
          </cell>
          <cell r="AJ21">
            <v>0</v>
          </cell>
          <cell r="AK21">
            <v>0</v>
          </cell>
          <cell r="AL21">
            <v>3.0809833447871973</v>
          </cell>
          <cell r="AM21">
            <v>31.474394488108178</v>
          </cell>
          <cell r="AN21">
            <v>1.0800805392019857</v>
          </cell>
          <cell r="AO21">
            <v>66.70653944320202</v>
          </cell>
          <cell r="AP21">
            <v>0</v>
          </cell>
          <cell r="AQ21">
            <v>44.58564955123213</v>
          </cell>
        </row>
        <row r="22">
          <cell r="C22">
            <v>225.99032350890013</v>
          </cell>
          <cell r="D22">
            <v>999.6755800198017</v>
          </cell>
          <cell r="E22">
            <v>4893.741188657516</v>
          </cell>
          <cell r="F22">
            <v>0</v>
          </cell>
          <cell r="G22">
            <v>0</v>
          </cell>
          <cell r="H22">
            <v>0</v>
          </cell>
          <cell r="I22">
            <v>3.1507869048213104</v>
          </cell>
          <cell r="J22">
            <v>30.588092718452923</v>
          </cell>
          <cell r="K22">
            <v>1.1145376253008494</v>
          </cell>
          <cell r="L22">
            <v>70.00536640889594</v>
          </cell>
          <cell r="M22">
            <v>0</v>
          </cell>
          <cell r="N22">
            <v>38.02580126935854</v>
          </cell>
          <cell r="AF22">
            <v>225.99032350890013</v>
          </cell>
          <cell r="AG22">
            <v>999.6755800198017</v>
          </cell>
          <cell r="AH22">
            <v>4893.741188657516</v>
          </cell>
          <cell r="AI22">
            <v>0</v>
          </cell>
          <cell r="AJ22">
            <v>0</v>
          </cell>
          <cell r="AK22">
            <v>0</v>
          </cell>
          <cell r="AL22">
            <v>3.1507869048213104</v>
          </cell>
          <cell r="AM22">
            <v>30.588092718452923</v>
          </cell>
          <cell r="AN22">
            <v>1.1145376253008494</v>
          </cell>
          <cell r="AO22">
            <v>70.00536640889594</v>
          </cell>
          <cell r="AP22">
            <v>0</v>
          </cell>
          <cell r="AQ22">
            <v>38.02580126935854</v>
          </cell>
        </row>
        <row r="23">
          <cell r="C23">
            <v>201.07686854043638</v>
          </cell>
          <cell r="D23">
            <v>872.4196846910783</v>
          </cell>
          <cell r="E23">
            <v>2548.985438802325</v>
          </cell>
          <cell r="F23">
            <v>0</v>
          </cell>
          <cell r="G23">
            <v>0</v>
          </cell>
          <cell r="H23">
            <v>0</v>
          </cell>
          <cell r="I23">
            <v>3.5251814116074547</v>
          </cell>
          <cell r="J23">
            <v>24.727326505054563</v>
          </cell>
          <cell r="K23">
            <v>1.1672632574298132</v>
          </cell>
          <cell r="L23">
            <v>31.41143447735903</v>
          </cell>
          <cell r="M23">
            <v>0</v>
          </cell>
          <cell r="N23">
            <v>35.11189741448031</v>
          </cell>
          <cell r="AF23">
            <v>201.07686854043638</v>
          </cell>
          <cell r="AG23">
            <v>872.4196846910783</v>
          </cell>
          <cell r="AH23">
            <v>2548.985438802325</v>
          </cell>
          <cell r="AI23">
            <v>0</v>
          </cell>
          <cell r="AJ23">
            <v>0</v>
          </cell>
          <cell r="AK23">
            <v>0</v>
          </cell>
          <cell r="AL23">
            <v>3.5251814116074547</v>
          </cell>
          <cell r="AM23">
            <v>24.727326505054563</v>
          </cell>
          <cell r="AN23">
            <v>1.1672632574298132</v>
          </cell>
          <cell r="AO23">
            <v>31.41143447735903</v>
          </cell>
          <cell r="AP23">
            <v>0</v>
          </cell>
          <cell r="AQ23">
            <v>35.11189741448031</v>
          </cell>
        </row>
        <row r="24">
          <cell r="C24">
            <v>0</v>
          </cell>
          <cell r="D24">
            <v>0</v>
          </cell>
          <cell r="E24">
            <v>0</v>
          </cell>
          <cell r="F24">
            <v>0</v>
          </cell>
          <cell r="G24">
            <v>0</v>
          </cell>
          <cell r="H24">
            <v>0</v>
          </cell>
          <cell r="I24">
            <v>0</v>
          </cell>
          <cell r="J24">
            <v>0</v>
          </cell>
          <cell r="K24">
            <v>0</v>
          </cell>
          <cell r="L24">
            <v>0</v>
          </cell>
          <cell r="M24">
            <v>0</v>
          </cell>
          <cell r="N24">
            <v>0</v>
          </cell>
          <cell r="AF24">
            <v>0</v>
          </cell>
          <cell r="AG24">
            <v>0</v>
          </cell>
          <cell r="AH24">
            <v>0</v>
          </cell>
          <cell r="AI24">
            <v>0</v>
          </cell>
          <cell r="AJ24">
            <v>0</v>
          </cell>
          <cell r="AK24">
            <v>0</v>
          </cell>
          <cell r="AL24">
            <v>0</v>
          </cell>
          <cell r="AM24">
            <v>0</v>
          </cell>
          <cell r="AN24">
            <v>0</v>
          </cell>
          <cell r="AO24">
            <v>0</v>
          </cell>
          <cell r="AP24">
            <v>0</v>
          </cell>
          <cell r="AQ24">
            <v>0</v>
          </cell>
        </row>
        <row r="25">
          <cell r="C25">
            <v>0</v>
          </cell>
          <cell r="D25">
            <v>0</v>
          </cell>
          <cell r="E25">
            <v>0</v>
          </cell>
          <cell r="F25">
            <v>0</v>
          </cell>
          <cell r="G25">
            <v>0</v>
          </cell>
          <cell r="H25">
            <v>0</v>
          </cell>
          <cell r="I25">
            <v>0</v>
          </cell>
          <cell r="J25">
            <v>0</v>
          </cell>
          <cell r="K25">
            <v>0</v>
          </cell>
          <cell r="L25">
            <v>0</v>
          </cell>
          <cell r="M25">
            <v>0</v>
          </cell>
          <cell r="N25">
            <v>0</v>
          </cell>
          <cell r="AF25">
            <v>0</v>
          </cell>
          <cell r="AG25">
            <v>0</v>
          </cell>
          <cell r="AH25">
            <v>0</v>
          </cell>
          <cell r="AI25">
            <v>0</v>
          </cell>
          <cell r="AJ25">
            <v>0</v>
          </cell>
          <cell r="AK25">
            <v>0</v>
          </cell>
          <cell r="AL25">
            <v>0</v>
          </cell>
          <cell r="AM25">
            <v>0</v>
          </cell>
          <cell r="AN25">
            <v>0</v>
          </cell>
          <cell r="AO25">
            <v>0</v>
          </cell>
          <cell r="AP25">
            <v>0</v>
          </cell>
          <cell r="AQ25">
            <v>0</v>
          </cell>
        </row>
        <row r="26">
          <cell r="C26">
            <v>0</v>
          </cell>
          <cell r="D26">
            <v>0</v>
          </cell>
          <cell r="E26">
            <v>0</v>
          </cell>
          <cell r="F26">
            <v>0</v>
          </cell>
          <cell r="G26">
            <v>0</v>
          </cell>
          <cell r="H26">
            <v>0</v>
          </cell>
          <cell r="I26">
            <v>0</v>
          </cell>
          <cell r="J26">
            <v>0</v>
          </cell>
          <cell r="K26">
            <v>0</v>
          </cell>
          <cell r="L26">
            <v>0</v>
          </cell>
          <cell r="M26">
            <v>0</v>
          </cell>
          <cell r="N26">
            <v>0</v>
          </cell>
          <cell r="AF26">
            <v>0</v>
          </cell>
          <cell r="AG26">
            <v>0</v>
          </cell>
          <cell r="AH26">
            <v>0</v>
          </cell>
          <cell r="AI26">
            <v>0</v>
          </cell>
          <cell r="AJ26">
            <v>0</v>
          </cell>
          <cell r="AK26">
            <v>0</v>
          </cell>
          <cell r="AL26">
            <v>0</v>
          </cell>
          <cell r="AM26">
            <v>0</v>
          </cell>
          <cell r="AN26">
            <v>0</v>
          </cell>
          <cell r="AO26">
            <v>0</v>
          </cell>
          <cell r="AP26">
            <v>0</v>
          </cell>
          <cell r="AQ26">
            <v>0</v>
          </cell>
        </row>
        <row r="27">
          <cell r="C27">
            <v>0</v>
          </cell>
          <cell r="D27">
            <v>0</v>
          </cell>
          <cell r="E27">
            <v>0</v>
          </cell>
          <cell r="F27">
            <v>0</v>
          </cell>
          <cell r="G27">
            <v>0</v>
          </cell>
          <cell r="H27">
            <v>0</v>
          </cell>
          <cell r="I27">
            <v>0</v>
          </cell>
          <cell r="J27">
            <v>0</v>
          </cell>
          <cell r="K27">
            <v>0</v>
          </cell>
          <cell r="L27">
            <v>0</v>
          </cell>
          <cell r="M27">
            <v>0</v>
          </cell>
          <cell r="N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v>0</v>
          </cell>
          <cell r="E28">
            <v>0</v>
          </cell>
          <cell r="F28">
            <v>0</v>
          </cell>
          <cell r="G28">
            <v>0</v>
          </cell>
          <cell r="H28">
            <v>0</v>
          </cell>
          <cell r="I28">
            <v>0</v>
          </cell>
          <cell r="J28">
            <v>0</v>
          </cell>
          <cell r="K28">
            <v>0</v>
          </cell>
          <cell r="L28">
            <v>0</v>
          </cell>
          <cell r="M28">
            <v>0</v>
          </cell>
          <cell r="N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v>0</v>
          </cell>
          <cell r="E29">
            <v>0</v>
          </cell>
          <cell r="F29">
            <v>0</v>
          </cell>
          <cell r="G29">
            <v>0</v>
          </cell>
          <cell r="H29">
            <v>0</v>
          </cell>
          <cell r="I29">
            <v>0</v>
          </cell>
          <cell r="J29">
            <v>0</v>
          </cell>
          <cell r="K29">
            <v>0</v>
          </cell>
          <cell r="L29">
            <v>0</v>
          </cell>
          <cell r="M29">
            <v>0</v>
          </cell>
          <cell r="N29">
            <v>0</v>
          </cell>
          <cell r="AF29">
            <v>0</v>
          </cell>
          <cell r="AG29">
            <v>0</v>
          </cell>
          <cell r="AH29">
            <v>0</v>
          </cell>
          <cell r="AI29">
            <v>0</v>
          </cell>
          <cell r="AJ29">
            <v>0</v>
          </cell>
          <cell r="AK29">
            <v>0</v>
          </cell>
          <cell r="AL29">
            <v>0</v>
          </cell>
          <cell r="AM29">
            <v>0</v>
          </cell>
          <cell r="AN29">
            <v>0</v>
          </cell>
          <cell r="AO29">
            <v>0</v>
          </cell>
          <cell r="AP29">
            <v>0</v>
          </cell>
          <cell r="AQ29">
            <v>0</v>
          </cell>
        </row>
      </sheetData>
      <sheetData sheetId="3">
        <row r="7">
          <cell r="C7">
            <v>87.10470798338382</v>
          </cell>
          <cell r="D7">
            <v>173.35648352632847</v>
          </cell>
          <cell r="E7">
            <v>1829.5344107614912</v>
          </cell>
          <cell r="F7">
            <v>0</v>
          </cell>
          <cell r="G7">
            <v>0</v>
          </cell>
          <cell r="H7">
            <v>11629.99349397358</v>
          </cell>
          <cell r="I7">
            <v>0.28759349513669885</v>
          </cell>
          <cell r="J7">
            <v>133.86389282922423</v>
          </cell>
          <cell r="K7">
            <v>1864.3629723203262</v>
          </cell>
          <cell r="L7">
            <v>2070.0848060264216</v>
          </cell>
          <cell r="M7">
            <v>471.99442717979514</v>
          </cell>
          <cell r="N7">
            <v>14.3458296785363</v>
          </cell>
          <cell r="AF7">
            <v>88.2859558973649</v>
          </cell>
          <cell r="AG7">
            <v>173.65639524663683</v>
          </cell>
          <cell r="AH7">
            <v>1830.0990463188011</v>
          </cell>
          <cell r="AI7">
            <v>0</v>
          </cell>
          <cell r="AJ7">
            <v>0</v>
          </cell>
          <cell r="AK7">
            <v>11629.99349397358</v>
          </cell>
          <cell r="AL7">
            <v>0.28759349513669885</v>
          </cell>
          <cell r="AM7">
            <v>133.86389282922423</v>
          </cell>
          <cell r="AN7">
            <v>1866.2652322301524</v>
          </cell>
          <cell r="AO7">
            <v>2070.0848060264216</v>
          </cell>
          <cell r="AP7">
            <v>474.1666350717549</v>
          </cell>
          <cell r="AQ7">
            <v>14.50072138020471</v>
          </cell>
        </row>
        <row r="8">
          <cell r="C8">
            <v>80.14409942149469</v>
          </cell>
          <cell r="D8">
            <v>131.9523155579477</v>
          </cell>
          <cell r="E8">
            <v>1659.0829526327366</v>
          </cell>
          <cell r="F8">
            <v>0</v>
          </cell>
          <cell r="G8">
            <v>0</v>
          </cell>
          <cell r="H8">
            <v>8692.492079186108</v>
          </cell>
          <cell r="I8">
            <v>0.34560484027432825</v>
          </cell>
          <cell r="J8">
            <v>119.87010449349287</v>
          </cell>
          <cell r="K8">
            <v>2909.1563141355637</v>
          </cell>
          <cell r="L8">
            <v>2082.6450421324553</v>
          </cell>
          <cell r="M8">
            <v>456.4853955685453</v>
          </cell>
          <cell r="N8">
            <v>15.256254921945908</v>
          </cell>
          <cell r="AF8">
            <v>79.7604704769763</v>
          </cell>
          <cell r="AG8">
            <v>131.85442067994745</v>
          </cell>
          <cell r="AH8">
            <v>1658.8993561790126</v>
          </cell>
          <cell r="AI8">
            <v>0</v>
          </cell>
          <cell r="AJ8">
            <v>0</v>
          </cell>
          <cell r="AK8">
            <v>8692.492079186108</v>
          </cell>
          <cell r="AL8">
            <v>0.34560484027432825</v>
          </cell>
          <cell r="AM8">
            <v>119.87010449349287</v>
          </cell>
          <cell r="AN8">
            <v>2908.590212108721</v>
          </cell>
          <cell r="AO8">
            <v>2082.6450421324553</v>
          </cell>
          <cell r="AP8">
            <v>455.7620671551839</v>
          </cell>
          <cell r="AQ8">
            <v>15.202444913510604</v>
          </cell>
        </row>
        <row r="9">
          <cell r="C9">
            <v>72.43926713441084</v>
          </cell>
          <cell r="D9">
            <v>97.73338710262783</v>
          </cell>
          <cell r="E9">
            <v>1502.62691785904</v>
          </cell>
          <cell r="F9">
            <v>0</v>
          </cell>
          <cell r="G9">
            <v>0</v>
          </cell>
          <cell r="H9">
            <v>6670.141030609054</v>
          </cell>
          <cell r="I9">
            <v>0.41361514024105717</v>
          </cell>
          <cell r="J9">
            <v>107.7955754522755</v>
          </cell>
          <cell r="K9">
            <v>4326.077540542168</v>
          </cell>
          <cell r="L9">
            <v>2116.749099070578</v>
          </cell>
          <cell r="M9">
            <v>291.53507363467793</v>
          </cell>
          <cell r="N9">
            <v>13.07917280964928</v>
          </cell>
          <cell r="AF9">
            <v>72.94504327344485</v>
          </cell>
          <cell r="AG9">
            <v>97.86378745800943</v>
          </cell>
          <cell r="AH9">
            <v>1502.867879930949</v>
          </cell>
          <cell r="AI9">
            <v>0</v>
          </cell>
          <cell r="AJ9">
            <v>0</v>
          </cell>
          <cell r="AK9">
            <v>6670.141030609054</v>
          </cell>
          <cell r="AL9">
            <v>0.41361514024105717</v>
          </cell>
          <cell r="AM9">
            <v>107.7955754522755</v>
          </cell>
          <cell r="AN9">
            <v>4326.801061703214</v>
          </cell>
          <cell r="AO9">
            <v>2116.749099070578</v>
          </cell>
          <cell r="AP9">
            <v>292.4685068698608</v>
          </cell>
          <cell r="AQ9">
            <v>13.139802665914253</v>
          </cell>
        </row>
        <row r="10">
          <cell r="C10">
            <v>68.55588527608677</v>
          </cell>
          <cell r="D10">
            <v>80.00392287761133</v>
          </cell>
          <cell r="E10">
            <v>1426.979784922784</v>
          </cell>
          <cell r="F10">
            <v>0</v>
          </cell>
          <cell r="G10">
            <v>0</v>
          </cell>
          <cell r="H10">
            <v>5808.651880135612</v>
          </cell>
          <cell r="I10">
            <v>0.4723141909052747</v>
          </cell>
          <cell r="J10">
            <v>101.58879726293853</v>
          </cell>
          <cell r="K10">
            <v>3269.705338713033</v>
          </cell>
          <cell r="L10">
            <v>2610.696832734829</v>
          </cell>
          <cell r="M10">
            <v>372.26700882062914</v>
          </cell>
          <cell r="N10">
            <v>12.132843530444582</v>
          </cell>
          <cell r="AF10">
            <v>69.04508655905374</v>
          </cell>
          <cell r="AG10">
            <v>80.13065860968153</v>
          </cell>
          <cell r="AH10">
            <v>1427.2133003693857</v>
          </cell>
          <cell r="AI10">
            <v>0</v>
          </cell>
          <cell r="AJ10">
            <v>0</v>
          </cell>
          <cell r="AK10">
            <v>5808.651880135612</v>
          </cell>
          <cell r="AL10">
            <v>0.4723141909052747</v>
          </cell>
          <cell r="AM10">
            <v>101.58879726293853</v>
          </cell>
          <cell r="AN10">
            <v>3270.305238278644</v>
          </cell>
          <cell r="AO10">
            <v>2610.696832734829</v>
          </cell>
          <cell r="AP10">
            <v>373.13096520434425</v>
          </cell>
          <cell r="AQ10">
            <v>12.187800126757097</v>
          </cell>
        </row>
        <row r="11">
          <cell r="C11">
            <v>72.69370444796189</v>
          </cell>
          <cell r="D11">
            <v>105.98388286348472</v>
          </cell>
          <cell r="E11">
            <v>1566.9533470626593</v>
          </cell>
          <cell r="F11">
            <v>0</v>
          </cell>
          <cell r="G11">
            <v>0</v>
          </cell>
          <cell r="H11">
            <v>6225.468041613721</v>
          </cell>
          <cell r="I11">
            <v>0.5335574126372465</v>
          </cell>
          <cell r="J11">
            <v>110.68787068299534</v>
          </cell>
          <cell r="K11">
            <v>4617.131111109084</v>
          </cell>
          <cell r="L11">
            <v>2380.622822966066</v>
          </cell>
          <cell r="M11">
            <v>352.09174358034386</v>
          </cell>
          <cell r="N11">
            <v>13.472627139979737</v>
          </cell>
          <cell r="AF11">
            <v>74.17189585844088</v>
          </cell>
          <cell r="AG11">
            <v>106.3688302655183</v>
          </cell>
          <cell r="AH11">
            <v>1567.6601586601655</v>
          </cell>
          <cell r="AI11">
            <v>0</v>
          </cell>
          <cell r="AJ11">
            <v>0</v>
          </cell>
          <cell r="AK11">
            <v>6225.468041613721</v>
          </cell>
          <cell r="AL11">
            <v>0.5335574126372465</v>
          </cell>
          <cell r="AM11">
            <v>110.68787068299534</v>
          </cell>
          <cell r="AN11">
            <v>4618.957944177576</v>
          </cell>
          <cell r="AO11">
            <v>2380.622822966066</v>
          </cell>
          <cell r="AP11">
            <v>354.34353250085263</v>
          </cell>
          <cell r="AQ11">
            <v>13.655565641347378</v>
          </cell>
        </row>
        <row r="12">
          <cell r="C12">
            <v>68.4651905536203</v>
          </cell>
          <cell r="D12">
            <v>80.75375227864635</v>
          </cell>
          <cell r="E12">
            <v>1460.6639657731355</v>
          </cell>
          <cell r="F12">
            <v>0</v>
          </cell>
          <cell r="G12">
            <v>0</v>
          </cell>
          <cell r="H12">
            <v>6517.308543623111</v>
          </cell>
          <cell r="I12">
            <v>0.592232347065742</v>
          </cell>
          <cell r="J12">
            <v>101.75674894966073</v>
          </cell>
          <cell r="K12">
            <v>2751.393167013194</v>
          </cell>
          <cell r="L12">
            <v>2978.141651670826</v>
          </cell>
          <cell r="M12">
            <v>332.6722502347716</v>
          </cell>
          <cell r="N12">
            <v>12.631975336640593</v>
          </cell>
          <cell r="AF12">
            <v>69.01744350903017</v>
          </cell>
          <cell r="AG12">
            <v>80.89832561944326</v>
          </cell>
          <cell r="AH12">
            <v>1460.9285455174295</v>
          </cell>
          <cell r="AI12">
            <v>0</v>
          </cell>
          <cell r="AJ12">
            <v>0</v>
          </cell>
          <cell r="AK12">
            <v>6517.308543623111</v>
          </cell>
          <cell r="AL12">
            <v>0.592232347065742</v>
          </cell>
          <cell r="AM12">
            <v>101.75674894966073</v>
          </cell>
          <cell r="AN12">
            <v>2751.936438649</v>
          </cell>
          <cell r="AO12">
            <v>2978.141651670826</v>
          </cell>
          <cell r="AP12">
            <v>333.50477907913245</v>
          </cell>
          <cell r="AQ12">
            <v>12.697302844059402</v>
          </cell>
        </row>
        <row r="13">
          <cell r="C13">
            <v>62.54762887786066</v>
          </cell>
          <cell r="D13">
            <v>46.975356342368684</v>
          </cell>
          <cell r="E13">
            <v>1307.8377239322908</v>
          </cell>
          <cell r="F13">
            <v>0</v>
          </cell>
          <cell r="G13">
            <v>0</v>
          </cell>
          <cell r="H13">
            <v>3854.7600648773423</v>
          </cell>
          <cell r="I13">
            <v>0.6409455580549083</v>
          </cell>
          <cell r="J13">
            <v>89.84205518933102</v>
          </cell>
          <cell r="K13">
            <v>3381.9303226549087</v>
          </cell>
          <cell r="L13">
            <v>3326.1668670019412</v>
          </cell>
          <cell r="M13">
            <v>335.1388059367141</v>
          </cell>
          <cell r="N13">
            <v>11.64295895439233</v>
          </cell>
          <cell r="AF13">
            <v>62.07649627899191</v>
          </cell>
          <cell r="AG13">
            <v>46.851242322274196</v>
          </cell>
          <cell r="AH13">
            <v>1307.611730326122</v>
          </cell>
          <cell r="AI13">
            <v>0</v>
          </cell>
          <cell r="AJ13">
            <v>0</v>
          </cell>
          <cell r="AK13">
            <v>3854.7600648773423</v>
          </cell>
          <cell r="AL13">
            <v>0.6409455580549083</v>
          </cell>
          <cell r="AM13">
            <v>89.84205518933102</v>
          </cell>
          <cell r="AN13">
            <v>3381.4810449131446</v>
          </cell>
          <cell r="AO13">
            <v>3326.1668670019412</v>
          </cell>
          <cell r="AP13">
            <v>334.43429799225015</v>
          </cell>
          <cell r="AQ13">
            <v>11.593217606765988</v>
          </cell>
        </row>
        <row r="14">
          <cell r="C14">
            <v>60.33286208996378</v>
          </cell>
          <cell r="D14">
            <v>43.08568845825573</v>
          </cell>
          <cell r="E14">
            <v>1299.3417225652138</v>
          </cell>
          <cell r="F14">
            <v>0</v>
          </cell>
          <cell r="G14">
            <v>0</v>
          </cell>
          <cell r="H14">
            <v>3470.9491978241767</v>
          </cell>
          <cell r="I14">
            <v>0.6866896216395673</v>
          </cell>
          <cell r="J14">
            <v>88.5646932651295</v>
          </cell>
          <cell r="K14">
            <v>3445.7896685074948</v>
          </cell>
          <cell r="L14">
            <v>3554.7531250848974</v>
          </cell>
          <cell r="M14">
            <v>305.4269153470615</v>
          </cell>
          <cell r="N14">
            <v>14.617440922825148</v>
          </cell>
          <cell r="AF14">
            <v>61.19791847963184</v>
          </cell>
          <cell r="AG14">
            <v>43.3150249581702</v>
          </cell>
          <cell r="AH14">
            <v>1299.7573432594284</v>
          </cell>
          <cell r="AI14">
            <v>0</v>
          </cell>
          <cell r="AJ14">
            <v>0</v>
          </cell>
          <cell r="AK14">
            <v>3470.9491978241767</v>
          </cell>
          <cell r="AL14">
            <v>0.6866896216395673</v>
          </cell>
          <cell r="AM14">
            <v>88.5646932651295</v>
          </cell>
          <cell r="AN14">
            <v>3446.5619707135006</v>
          </cell>
          <cell r="AO14">
            <v>3554.7531250848974</v>
          </cell>
          <cell r="AP14">
            <v>306.64170514220854</v>
          </cell>
          <cell r="AQ14">
            <v>14.734026556634358</v>
          </cell>
        </row>
        <row r="15">
          <cell r="C15">
            <v>60.01000579652455</v>
          </cell>
          <cell r="D15">
            <v>40.54093929992703</v>
          </cell>
          <cell r="E15">
            <v>1217.324303605282</v>
          </cell>
          <cell r="F15">
            <v>0</v>
          </cell>
          <cell r="G15">
            <v>0</v>
          </cell>
          <cell r="H15">
            <v>3158.385857055584</v>
          </cell>
          <cell r="I15">
            <v>0.7331369494113438</v>
          </cell>
          <cell r="J15">
            <v>88.20535761825165</v>
          </cell>
          <cell r="K15">
            <v>3391.337686428443</v>
          </cell>
          <cell r="L15">
            <v>3705.8112622566805</v>
          </cell>
          <cell r="M15">
            <v>283.11884438285847</v>
          </cell>
          <cell r="N15">
            <v>16.32708880137635</v>
          </cell>
          <cell r="AF15">
            <v>60.53417186349493</v>
          </cell>
          <cell r="AG15">
            <v>40.68089742508536</v>
          </cell>
          <cell r="AH15">
            <v>1217.576465462991</v>
          </cell>
          <cell r="AI15">
            <v>0</v>
          </cell>
          <cell r="AJ15">
            <v>0</v>
          </cell>
          <cell r="AK15">
            <v>3158.385857055584</v>
          </cell>
          <cell r="AL15">
            <v>0.7331369494113438</v>
          </cell>
          <cell r="AM15">
            <v>88.20535761825165</v>
          </cell>
          <cell r="AN15">
            <v>3391.789679087186</v>
          </cell>
          <cell r="AO15">
            <v>3705.8112622566805</v>
          </cell>
          <cell r="AP15">
            <v>283.81144789145367</v>
          </cell>
          <cell r="AQ15">
            <v>16.405728070840944</v>
          </cell>
        </row>
        <row r="16">
          <cell r="C16">
            <v>60.52635548748458</v>
          </cell>
          <cell r="D16">
            <v>44.83051943304898</v>
          </cell>
          <cell r="E16">
            <v>1216.4484895935145</v>
          </cell>
          <cell r="F16">
            <v>0</v>
          </cell>
          <cell r="G16">
            <v>0</v>
          </cell>
          <cell r="H16">
            <v>3102.5159838803056</v>
          </cell>
          <cell r="I16">
            <v>0.854876764409346</v>
          </cell>
          <cell r="J16">
            <v>90.28013153581153</v>
          </cell>
          <cell r="K16">
            <v>3233.884807403476</v>
          </cell>
          <cell r="L16">
            <v>3519.3321780454253</v>
          </cell>
          <cell r="M16">
            <v>256.9337682586695</v>
          </cell>
          <cell r="N16">
            <v>18.25416885531051</v>
          </cell>
          <cell r="AF16">
            <v>61.28650624026582</v>
          </cell>
          <cell r="AG16">
            <v>45.034990341499245</v>
          </cell>
          <cell r="AH16">
            <v>1216.8147673306278</v>
          </cell>
          <cell r="AI16">
            <v>0</v>
          </cell>
          <cell r="AJ16">
            <v>0</v>
          </cell>
          <cell r="AK16">
            <v>3102.5159838803056</v>
          </cell>
          <cell r="AL16">
            <v>0.854876764409346</v>
          </cell>
          <cell r="AM16">
            <v>90.28013153581153</v>
          </cell>
          <cell r="AN16">
            <v>3234.504924185548</v>
          </cell>
          <cell r="AO16">
            <v>3519.3321780454253</v>
          </cell>
          <cell r="AP16">
            <v>257.86653195939596</v>
          </cell>
          <cell r="AQ16">
            <v>18.381675016050234</v>
          </cell>
        </row>
        <row r="17">
          <cell r="C17">
            <v>62.95287080947468</v>
          </cell>
          <cell r="D17">
            <v>60.66456419423139</v>
          </cell>
          <cell r="E17">
            <v>1334.7991254423027</v>
          </cell>
          <cell r="F17">
            <v>0</v>
          </cell>
          <cell r="G17">
            <v>0</v>
          </cell>
          <cell r="H17">
            <v>5244.985970639535</v>
          </cell>
          <cell r="I17">
            <v>0.9153391583674176</v>
          </cell>
          <cell r="J17">
            <v>97.12319608854409</v>
          </cell>
          <cell r="K17">
            <v>1554.7817837426169</v>
          </cell>
          <cell r="L17">
            <v>3979.8327507121026</v>
          </cell>
          <cell r="M17">
            <v>269.4975435672151</v>
          </cell>
          <cell r="N17">
            <v>16.970624013969914</v>
          </cell>
          <cell r="AF17">
            <v>64.3404163334994</v>
          </cell>
          <cell r="AG17">
            <v>61.04081824069887</v>
          </cell>
          <cell r="AH17">
            <v>1335.4687388236923</v>
          </cell>
          <cell r="AI17">
            <v>0</v>
          </cell>
          <cell r="AJ17">
            <v>0</v>
          </cell>
          <cell r="AK17">
            <v>5244.985970639535</v>
          </cell>
          <cell r="AL17">
            <v>0.9153391583674176</v>
          </cell>
          <cell r="AM17">
            <v>97.12319608854409</v>
          </cell>
          <cell r="AN17">
            <v>1555.631011055533</v>
          </cell>
          <cell r="AO17">
            <v>3979.8327507121026</v>
          </cell>
          <cell r="AP17">
            <v>271.00030939187013</v>
          </cell>
          <cell r="AQ17">
            <v>17.182930377685878</v>
          </cell>
        </row>
        <row r="18">
          <cell r="C18">
            <v>66.42370447613649</v>
          </cell>
          <cell r="D18">
            <v>76.66933393516689</v>
          </cell>
          <cell r="E18">
            <v>1400.3989720023</v>
          </cell>
          <cell r="F18">
            <v>0</v>
          </cell>
          <cell r="G18">
            <v>0</v>
          </cell>
          <cell r="H18">
            <v>5254.646686994363</v>
          </cell>
          <cell r="I18">
            <v>1.0343681949674264</v>
          </cell>
          <cell r="J18">
            <v>102.89517708839539</v>
          </cell>
          <cell r="K18">
            <v>1275.9708747421398</v>
          </cell>
          <cell r="L18">
            <v>4701.2131877440015</v>
          </cell>
          <cell r="M18">
            <v>236.76946605600682</v>
          </cell>
          <cell r="N18">
            <v>16.840586795457185</v>
          </cell>
          <cell r="AF18">
            <v>67.31965600780596</v>
          </cell>
          <cell r="AG18">
            <v>76.9142201159527</v>
          </cell>
          <cell r="AH18">
            <v>1400.8324083950627</v>
          </cell>
          <cell r="AI18">
            <v>0</v>
          </cell>
          <cell r="AJ18">
            <v>0</v>
          </cell>
          <cell r="AK18">
            <v>5254.646686994363</v>
          </cell>
          <cell r="AL18">
            <v>1.0343681949674264</v>
          </cell>
          <cell r="AM18">
            <v>102.89517708839539</v>
          </cell>
          <cell r="AN18">
            <v>1276.5074908730176</v>
          </cell>
          <cell r="AO18">
            <v>4701.2131877440015</v>
          </cell>
          <cell r="AP18">
            <v>237.63388354581687</v>
          </cell>
          <cell r="AQ18">
            <v>16.975532751019895</v>
          </cell>
        </row>
        <row r="19">
          <cell r="C19">
            <v>63.54575707123319</v>
          </cell>
          <cell r="D19">
            <v>65.08625642046104</v>
          </cell>
          <cell r="E19">
            <v>1342.4031708559758</v>
          </cell>
          <cell r="F19">
            <v>0</v>
          </cell>
          <cell r="G19">
            <v>0</v>
          </cell>
          <cell r="H19">
            <v>4501.305323239144</v>
          </cell>
          <cell r="I19">
            <v>1.0772901288381</v>
          </cell>
          <cell r="J19">
            <v>98.68509958194258</v>
          </cell>
          <cell r="K19">
            <v>1109.9370593242977</v>
          </cell>
          <cell r="L19">
            <v>5203.431526028497</v>
          </cell>
          <cell r="M19">
            <v>229.84020551841496</v>
          </cell>
          <cell r="N19">
            <v>19.20337264241296</v>
          </cell>
          <cell r="AF19">
            <v>64.73958144989172</v>
          </cell>
          <cell r="AG19">
            <v>65.41550195022778</v>
          </cell>
          <cell r="AH19">
            <v>1342.9819538754211</v>
          </cell>
          <cell r="AI19">
            <v>0</v>
          </cell>
          <cell r="AJ19">
            <v>0</v>
          </cell>
          <cell r="AK19">
            <v>4501.305323239144</v>
          </cell>
          <cell r="AL19">
            <v>1.0772901288381</v>
          </cell>
          <cell r="AM19">
            <v>98.68509958194258</v>
          </cell>
          <cell r="AN19">
            <v>1110.5614187383433</v>
          </cell>
          <cell r="AO19">
            <v>5203.431526028497</v>
          </cell>
          <cell r="AP19">
            <v>230.94417958603034</v>
          </cell>
          <cell r="AQ19">
            <v>19.41469447313886</v>
          </cell>
        </row>
        <row r="20">
          <cell r="C20">
            <v>62.90800079467359</v>
          </cell>
          <cell r="D20">
            <v>60.08004541451362</v>
          </cell>
          <cell r="E20">
            <v>1314.765818027163</v>
          </cell>
          <cell r="F20">
            <v>0</v>
          </cell>
          <cell r="G20">
            <v>0</v>
          </cell>
          <cell r="H20">
            <v>4678.537040679999</v>
          </cell>
          <cell r="I20">
            <v>1.1403328239624055</v>
          </cell>
          <cell r="J20">
            <v>95.61915942235936</v>
          </cell>
          <cell r="K20">
            <v>669.5703275894473</v>
          </cell>
          <cell r="L20">
            <v>5443.28270863441</v>
          </cell>
          <cell r="M20">
            <v>217.90659409479736</v>
          </cell>
          <cell r="N20">
            <v>16.14874762544441</v>
          </cell>
          <cell r="AF20">
            <v>63.50605913149659</v>
          </cell>
          <cell r="AG20">
            <v>60.246496619348335</v>
          </cell>
          <cell r="AH20">
            <v>1315.0566550077024</v>
          </cell>
          <cell r="AI20">
            <v>0</v>
          </cell>
          <cell r="AJ20">
            <v>0</v>
          </cell>
          <cell r="AK20">
            <v>4678.537040679999</v>
          </cell>
          <cell r="AL20">
            <v>1.1403328239624055</v>
          </cell>
          <cell r="AM20">
            <v>95.61915942235936</v>
          </cell>
          <cell r="AN20">
            <v>669.8459831333752</v>
          </cell>
          <cell r="AO20">
            <v>5443.28270863441</v>
          </cell>
          <cell r="AP20">
            <v>218.43261374208174</v>
          </cell>
          <cell r="AQ20">
            <v>16.23842710488828</v>
          </cell>
        </row>
        <row r="21">
          <cell r="C21">
            <v>65.69125411524388</v>
          </cell>
          <cell r="D21">
            <v>55.04747270659624</v>
          </cell>
          <cell r="E21">
            <v>1455.352634775153</v>
          </cell>
          <cell r="F21">
            <v>0</v>
          </cell>
          <cell r="G21">
            <v>0</v>
          </cell>
          <cell r="H21">
            <v>4836.575867552376</v>
          </cell>
          <cell r="I21">
            <v>1.1372575283217665</v>
          </cell>
          <cell r="J21">
            <v>97.87408141389375</v>
          </cell>
          <cell r="K21">
            <v>716.924206294459</v>
          </cell>
          <cell r="L21">
            <v>5886.042022841322</v>
          </cell>
          <cell r="M21">
            <v>248.81377794606203</v>
          </cell>
          <cell r="N21">
            <v>16.32660431571131</v>
          </cell>
          <cell r="AF21">
            <v>66.32896329283065</v>
          </cell>
          <cell r="AG21">
            <v>55.2267694650767</v>
          </cell>
          <cell r="AH21">
            <v>1455.6636972682247</v>
          </cell>
          <cell r="AI21">
            <v>0</v>
          </cell>
          <cell r="AJ21">
            <v>0</v>
          </cell>
          <cell r="AK21">
            <v>4836.575867552376</v>
          </cell>
          <cell r="AL21">
            <v>1.1997731318358804</v>
          </cell>
          <cell r="AM21">
            <v>97.87408141389375</v>
          </cell>
          <cell r="AN21">
            <v>717.2254500127999</v>
          </cell>
          <cell r="AO21">
            <v>5886.042022841322</v>
          </cell>
          <cell r="AP21">
            <v>249.34854181018954</v>
          </cell>
          <cell r="AQ21">
            <v>16.42226045309972</v>
          </cell>
        </row>
        <row r="22">
          <cell r="C22">
            <v>70.54962501506131</v>
          </cell>
          <cell r="D22">
            <v>97.83636321536608</v>
          </cell>
          <cell r="E22">
            <v>1556.7317813936063</v>
          </cell>
          <cell r="F22">
            <v>0</v>
          </cell>
          <cell r="G22">
            <v>0</v>
          </cell>
          <cell r="H22">
            <v>5427.588174846822</v>
          </cell>
          <cell r="I22">
            <v>1.2782993437373447</v>
          </cell>
          <cell r="J22">
            <v>102.2773587788256</v>
          </cell>
          <cell r="K22">
            <v>597.7888342024803</v>
          </cell>
          <cell r="L22">
            <v>5401.756145340034</v>
          </cell>
          <cell r="M22">
            <v>152.6106469170195</v>
          </cell>
          <cell r="N22">
            <v>17.244253084080032</v>
          </cell>
          <cell r="AF22">
            <v>70.728444865125</v>
          </cell>
          <cell r="AG22">
            <v>97.88721798325905</v>
          </cell>
          <cell r="AH22">
            <v>1556.8192444552114</v>
          </cell>
          <cell r="AI22">
            <v>0</v>
          </cell>
          <cell r="AJ22">
            <v>0</v>
          </cell>
          <cell r="AK22">
            <v>5427.588174846822</v>
          </cell>
          <cell r="AL22">
            <v>1.2974218887442146</v>
          </cell>
          <cell r="AM22">
            <v>102.2773587788256</v>
          </cell>
          <cell r="AN22">
            <v>597.8729997323347</v>
          </cell>
          <cell r="AO22">
            <v>5401.756145340034</v>
          </cell>
          <cell r="AP22">
            <v>152.75273093937722</v>
          </cell>
          <cell r="AQ22">
            <v>17.272512803158236</v>
          </cell>
        </row>
        <row r="23">
          <cell r="C23">
            <v>70.21797470041248</v>
          </cell>
          <cell r="D23">
            <v>100.12748184987572</v>
          </cell>
          <cell r="E23">
            <v>1566.568045484545</v>
          </cell>
          <cell r="F23">
            <v>0</v>
          </cell>
          <cell r="G23">
            <v>0</v>
          </cell>
          <cell r="H23">
            <v>5487.024002922415</v>
          </cell>
          <cell r="I23">
            <v>1.3260673959888631</v>
          </cell>
          <cell r="J23">
            <v>101.67968465377093</v>
          </cell>
          <cell r="K23">
            <v>410.7707877542589</v>
          </cell>
          <cell r="L23">
            <v>5305.456988541102</v>
          </cell>
          <cell r="M23">
            <v>153.3332589110347</v>
          </cell>
          <cell r="N23">
            <v>17.93977732773118</v>
          </cell>
          <cell r="AF23">
            <v>71.07361981177887</v>
          </cell>
          <cell r="AG23">
            <v>100.37383544685815</v>
          </cell>
          <cell r="AH23">
            <v>1566.9896743172387</v>
          </cell>
          <cell r="AI23">
            <v>0</v>
          </cell>
          <cell r="AJ23">
            <v>0</v>
          </cell>
          <cell r="AK23">
            <v>5487.024002922415</v>
          </cell>
          <cell r="AL23">
            <v>1.4280338113396136</v>
          </cell>
          <cell r="AM23">
            <v>101.67968465377093</v>
          </cell>
          <cell r="AN23">
            <v>412.0890555452804</v>
          </cell>
          <cell r="AO23">
            <v>5305.456988541102</v>
          </cell>
          <cell r="AP23">
            <v>154.02183532509505</v>
          </cell>
          <cell r="AQ23">
            <v>18.08302954045307</v>
          </cell>
        </row>
        <row r="24">
          <cell r="C24">
            <v>0</v>
          </cell>
          <cell r="D24">
            <v>0</v>
          </cell>
          <cell r="E24">
            <v>0</v>
          </cell>
          <cell r="F24">
            <v>0</v>
          </cell>
          <cell r="G24">
            <v>0</v>
          </cell>
          <cell r="H24">
            <v>0</v>
          </cell>
          <cell r="I24">
            <v>0</v>
          </cell>
          <cell r="J24">
            <v>0</v>
          </cell>
          <cell r="K24">
            <v>0</v>
          </cell>
          <cell r="L24">
            <v>0</v>
          </cell>
          <cell r="M24">
            <v>0</v>
          </cell>
          <cell r="N24">
            <v>0</v>
          </cell>
          <cell r="AF24">
            <v>0</v>
          </cell>
          <cell r="AG24">
            <v>0</v>
          </cell>
          <cell r="AH24">
            <v>0</v>
          </cell>
          <cell r="AI24">
            <v>0</v>
          </cell>
          <cell r="AJ24">
            <v>0</v>
          </cell>
          <cell r="AK24">
            <v>0</v>
          </cell>
          <cell r="AL24">
            <v>0</v>
          </cell>
          <cell r="AM24">
            <v>0</v>
          </cell>
          <cell r="AN24">
            <v>0</v>
          </cell>
          <cell r="AO24">
            <v>0</v>
          </cell>
          <cell r="AP24">
            <v>0</v>
          </cell>
          <cell r="AQ24">
            <v>0</v>
          </cell>
        </row>
        <row r="25">
          <cell r="C25">
            <v>0</v>
          </cell>
          <cell r="D25">
            <v>0</v>
          </cell>
          <cell r="E25">
            <v>0</v>
          </cell>
          <cell r="F25">
            <v>0</v>
          </cell>
          <cell r="G25">
            <v>0</v>
          </cell>
          <cell r="H25">
            <v>0</v>
          </cell>
          <cell r="I25">
            <v>0</v>
          </cell>
          <cell r="J25">
            <v>0</v>
          </cell>
          <cell r="K25">
            <v>0</v>
          </cell>
          <cell r="L25">
            <v>0</v>
          </cell>
          <cell r="M25">
            <v>0</v>
          </cell>
          <cell r="N25">
            <v>0</v>
          </cell>
          <cell r="AF25">
            <v>0</v>
          </cell>
          <cell r="AG25">
            <v>0</v>
          </cell>
          <cell r="AH25">
            <v>0</v>
          </cell>
          <cell r="AI25">
            <v>0</v>
          </cell>
          <cell r="AJ25">
            <v>0</v>
          </cell>
          <cell r="AK25">
            <v>0</v>
          </cell>
          <cell r="AL25">
            <v>0</v>
          </cell>
          <cell r="AM25">
            <v>0</v>
          </cell>
          <cell r="AN25">
            <v>0</v>
          </cell>
          <cell r="AO25">
            <v>0</v>
          </cell>
          <cell r="AP25">
            <v>0</v>
          </cell>
          <cell r="AQ25">
            <v>0</v>
          </cell>
        </row>
        <row r="26">
          <cell r="C26">
            <v>0</v>
          </cell>
          <cell r="D26">
            <v>0</v>
          </cell>
          <cell r="E26">
            <v>0</v>
          </cell>
          <cell r="F26">
            <v>0</v>
          </cell>
          <cell r="G26">
            <v>0</v>
          </cell>
          <cell r="H26">
            <v>0</v>
          </cell>
          <cell r="I26">
            <v>0</v>
          </cell>
          <cell r="J26">
            <v>0</v>
          </cell>
          <cell r="K26">
            <v>0</v>
          </cell>
          <cell r="L26">
            <v>0</v>
          </cell>
          <cell r="M26">
            <v>0</v>
          </cell>
          <cell r="N26">
            <v>0</v>
          </cell>
          <cell r="AF26">
            <v>0</v>
          </cell>
          <cell r="AG26">
            <v>0</v>
          </cell>
          <cell r="AH26">
            <v>0</v>
          </cell>
          <cell r="AI26">
            <v>0</v>
          </cell>
          <cell r="AJ26">
            <v>0</v>
          </cell>
          <cell r="AK26">
            <v>0</v>
          </cell>
          <cell r="AL26">
            <v>0</v>
          </cell>
          <cell r="AM26">
            <v>0</v>
          </cell>
          <cell r="AN26">
            <v>0</v>
          </cell>
          <cell r="AO26">
            <v>0</v>
          </cell>
          <cell r="AP26">
            <v>0</v>
          </cell>
          <cell r="AQ26">
            <v>0</v>
          </cell>
        </row>
        <row r="27">
          <cell r="C27">
            <v>0</v>
          </cell>
          <cell r="D27">
            <v>0</v>
          </cell>
          <cell r="E27">
            <v>0</v>
          </cell>
          <cell r="F27">
            <v>0</v>
          </cell>
          <cell r="G27">
            <v>0</v>
          </cell>
          <cell r="H27">
            <v>0</v>
          </cell>
          <cell r="I27">
            <v>0</v>
          </cell>
          <cell r="J27">
            <v>0</v>
          </cell>
          <cell r="K27">
            <v>0</v>
          </cell>
          <cell r="L27">
            <v>0</v>
          </cell>
          <cell r="M27">
            <v>0</v>
          </cell>
          <cell r="N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v>0</v>
          </cell>
          <cell r="E28">
            <v>0</v>
          </cell>
          <cell r="F28">
            <v>0</v>
          </cell>
          <cell r="G28">
            <v>0</v>
          </cell>
          <cell r="H28">
            <v>0</v>
          </cell>
          <cell r="I28">
            <v>0</v>
          </cell>
          <cell r="J28">
            <v>0</v>
          </cell>
          <cell r="K28">
            <v>0</v>
          </cell>
          <cell r="L28">
            <v>0</v>
          </cell>
          <cell r="M28">
            <v>0</v>
          </cell>
          <cell r="N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v>0</v>
          </cell>
          <cell r="E29">
            <v>0</v>
          </cell>
          <cell r="F29">
            <v>0</v>
          </cell>
          <cell r="G29">
            <v>0</v>
          </cell>
          <cell r="H29">
            <v>0</v>
          </cell>
          <cell r="I29">
            <v>0</v>
          </cell>
          <cell r="J29">
            <v>0</v>
          </cell>
          <cell r="K29">
            <v>0</v>
          </cell>
          <cell r="L29">
            <v>0</v>
          </cell>
          <cell r="M29">
            <v>0</v>
          </cell>
          <cell r="N29">
            <v>0</v>
          </cell>
          <cell r="AF29">
            <v>0</v>
          </cell>
          <cell r="AG29">
            <v>0</v>
          </cell>
          <cell r="AH29">
            <v>0</v>
          </cell>
          <cell r="AI29">
            <v>0</v>
          </cell>
          <cell r="AJ29">
            <v>0</v>
          </cell>
          <cell r="AK29">
            <v>0</v>
          </cell>
          <cell r="AL29">
            <v>0</v>
          </cell>
          <cell r="AM29">
            <v>0</v>
          </cell>
          <cell r="AN29">
            <v>0</v>
          </cell>
          <cell r="AO29">
            <v>0</v>
          </cell>
          <cell r="AP29">
            <v>0</v>
          </cell>
          <cell r="AQ29">
            <v>0</v>
          </cell>
        </row>
      </sheetData>
      <sheetData sheetId="4">
        <row r="7">
          <cell r="C7">
            <v>3109.2580309199575</v>
          </cell>
          <cell r="D7">
            <v>10343.37526605179</v>
          </cell>
          <cell r="E7">
            <v>10385.892160748082</v>
          </cell>
          <cell r="F7">
            <v>315.86192337199674</v>
          </cell>
          <cell r="G7">
            <v>0</v>
          </cell>
          <cell r="H7">
            <v>107.18675927761169</v>
          </cell>
          <cell r="I7">
            <v>11.76417927609344</v>
          </cell>
          <cell r="J7">
            <v>188.0260689473651</v>
          </cell>
          <cell r="K7">
            <v>1739.9487355314204</v>
          </cell>
          <cell r="L7">
            <v>2451.700277451892</v>
          </cell>
          <cell r="M7">
            <v>125.61982278458316</v>
          </cell>
          <cell r="N7">
            <v>7.572175183877088</v>
          </cell>
          <cell r="AF7">
            <v>3180.466462820289</v>
          </cell>
          <cell r="AG7">
            <v>10470.202852894758</v>
          </cell>
          <cell r="AH7">
            <v>10392.263921300682</v>
          </cell>
          <cell r="AI7">
            <v>323.14902978052964</v>
          </cell>
          <cell r="AJ7">
            <v>0</v>
          </cell>
          <cell r="AK7">
            <v>108.51810626813098</v>
          </cell>
          <cell r="AL7">
            <v>11.76417927609344</v>
          </cell>
          <cell r="AM7">
            <v>188.0260689473651</v>
          </cell>
          <cell r="AN7">
            <v>1758.179593263292</v>
          </cell>
          <cell r="AO7">
            <v>2468.910703767057</v>
          </cell>
          <cell r="AP7">
            <v>125.64619108537244</v>
          </cell>
          <cell r="AQ7">
            <v>7.653931842491043</v>
          </cell>
        </row>
        <row r="8">
          <cell r="C8">
            <v>3187.405717610811</v>
          </cell>
          <cell r="D8">
            <v>10115.846433497174</v>
          </cell>
          <cell r="E8">
            <v>10199.816419834446</v>
          </cell>
          <cell r="F8">
            <v>317.27205033831524</v>
          </cell>
          <cell r="G8">
            <v>0</v>
          </cell>
          <cell r="H8">
            <v>105.84829138123555</v>
          </cell>
          <cell r="I8">
            <v>14.147776837436993</v>
          </cell>
          <cell r="J8">
            <v>135.95835184459764</v>
          </cell>
          <cell r="K8">
            <v>1170.8775518199716</v>
          </cell>
          <cell r="L8">
            <v>2612.19516486562</v>
          </cell>
          <cell r="M8">
            <v>114.80706276538422</v>
          </cell>
          <cell r="N8">
            <v>9.316950951908062</v>
          </cell>
          <cell r="AF8">
            <v>3164.3026119360356</v>
          </cell>
          <cell r="AG8">
            <v>10074.528494708984</v>
          </cell>
          <cell r="AH8">
            <v>10197.74345579505</v>
          </cell>
          <cell r="AI8">
            <v>314.9247410759261</v>
          </cell>
          <cell r="AJ8">
            <v>0</v>
          </cell>
          <cell r="AK8">
            <v>105.42024357926257</v>
          </cell>
          <cell r="AL8">
            <v>14.147776837436993</v>
          </cell>
          <cell r="AM8">
            <v>135.95835184459764</v>
          </cell>
          <cell r="AN8">
            <v>1165.461598946512</v>
          </cell>
          <cell r="AO8">
            <v>2606.6005982282304</v>
          </cell>
          <cell r="AP8">
            <v>114.79728770581342</v>
          </cell>
          <cell r="AQ8">
            <v>9.284089334697386</v>
          </cell>
        </row>
        <row r="9">
          <cell r="C9">
            <v>2743.613782669936</v>
          </cell>
          <cell r="D9">
            <v>10712.164456855744</v>
          </cell>
          <cell r="E9">
            <v>10142.584703340193</v>
          </cell>
          <cell r="F9">
            <v>318.5869177588129</v>
          </cell>
          <cell r="G9">
            <v>0</v>
          </cell>
          <cell r="H9">
            <v>100.62354527139799</v>
          </cell>
          <cell r="I9">
            <v>16.65451927105423</v>
          </cell>
          <cell r="J9">
            <v>164.8329073266044</v>
          </cell>
          <cell r="K9">
            <v>896.6261589417998</v>
          </cell>
          <cell r="L9">
            <v>2768.1420219213087</v>
          </cell>
          <cell r="M9">
            <v>104.35887593450458</v>
          </cell>
          <cell r="N9">
            <v>9.336874061278293</v>
          </cell>
          <cell r="AF9">
            <v>2773.5516491780463</v>
          </cell>
          <cell r="AG9">
            <v>10765.891513319328</v>
          </cell>
          <cell r="AH9">
            <v>10145.274949368146</v>
          </cell>
          <cell r="AI9">
            <v>321.60480514654</v>
          </cell>
          <cell r="AJ9">
            <v>0</v>
          </cell>
          <cell r="AK9">
            <v>101.17329397364718</v>
          </cell>
          <cell r="AL9">
            <v>16.65451927105423</v>
          </cell>
          <cell r="AM9">
            <v>164.8329073266044</v>
          </cell>
          <cell r="AN9">
            <v>903.4052031282922</v>
          </cell>
          <cell r="AO9">
            <v>2775.408102999522</v>
          </cell>
          <cell r="AP9">
            <v>104.37225534682533</v>
          </cell>
          <cell r="AQ9">
            <v>9.380156105222373</v>
          </cell>
        </row>
        <row r="10">
          <cell r="C10">
            <v>2864.5555350376735</v>
          </cell>
          <cell r="D10">
            <v>9751.091003765989</v>
          </cell>
          <cell r="E10">
            <v>10287.681938991547</v>
          </cell>
          <cell r="F10">
            <v>314.15186447485394</v>
          </cell>
          <cell r="G10">
            <v>0</v>
          </cell>
          <cell r="H10">
            <v>95.64994703772642</v>
          </cell>
          <cell r="I10">
            <v>19.23872082815091</v>
          </cell>
          <cell r="J10">
            <v>183.9409813418098</v>
          </cell>
          <cell r="K10">
            <v>1146.91525399124</v>
          </cell>
          <cell r="L10">
            <v>3306.9706367702233</v>
          </cell>
          <cell r="M10">
            <v>94.29183918291119</v>
          </cell>
          <cell r="N10">
            <v>9.529726286023498</v>
          </cell>
          <cell r="AF10">
            <v>2893.6971805720746</v>
          </cell>
          <cell r="AG10">
            <v>9803.55650981342</v>
          </cell>
          <cell r="AH10">
            <v>10290.303204683683</v>
          </cell>
          <cell r="AI10">
            <v>317.0661894223585</v>
          </cell>
          <cell r="AJ10">
            <v>0</v>
          </cell>
          <cell r="AK10">
            <v>96.18042628743224</v>
          </cell>
          <cell r="AL10">
            <v>19.23872082815091</v>
          </cell>
          <cell r="AM10">
            <v>183.9409813418098</v>
          </cell>
          <cell r="AN10">
            <v>1152.5773232810377</v>
          </cell>
          <cell r="AO10">
            <v>3314.06078186968</v>
          </cell>
          <cell r="AP10">
            <v>94.30436255644966</v>
          </cell>
          <cell r="AQ10">
            <v>9.57289187364157</v>
          </cell>
        </row>
        <row r="11">
          <cell r="C11">
            <v>2721.2054469421737</v>
          </cell>
          <cell r="D11">
            <v>10589.661132753929</v>
          </cell>
          <cell r="E11">
            <v>11059.888924365754</v>
          </cell>
          <cell r="F11">
            <v>327.14946219546516</v>
          </cell>
          <cell r="G11">
            <v>0</v>
          </cell>
          <cell r="H11">
            <v>108.95108139289079</v>
          </cell>
          <cell r="I11">
            <v>21.60536418445571</v>
          </cell>
          <cell r="J11">
            <v>156.50928440321672</v>
          </cell>
          <cell r="K11">
            <v>893.3578386827612</v>
          </cell>
          <cell r="L11">
            <v>3044.129773332787</v>
          </cell>
          <cell r="M11">
            <v>85.87932215449528</v>
          </cell>
          <cell r="N11">
            <v>10.032709289365146</v>
          </cell>
          <cell r="AF11">
            <v>2808.8162805704465</v>
          </cell>
          <cell r="AG11">
            <v>10748.200467184904</v>
          </cell>
          <cell r="AH11">
            <v>11067.806124532965</v>
          </cell>
          <cell r="AI11">
            <v>335.8582828383918</v>
          </cell>
          <cell r="AJ11">
            <v>0</v>
          </cell>
          <cell r="AK11">
            <v>110.53137278300434</v>
          </cell>
          <cell r="AL11">
            <v>21.60536418445571</v>
          </cell>
          <cell r="AM11">
            <v>156.50928440321672</v>
          </cell>
          <cell r="AN11">
            <v>910.4867966168392</v>
          </cell>
          <cell r="AO11">
            <v>3065.480716686847</v>
          </cell>
          <cell r="AP11">
            <v>85.91327633387093</v>
          </cell>
          <cell r="AQ11">
            <v>10.168938755451032</v>
          </cell>
        </row>
        <row r="12">
          <cell r="C12">
            <v>3740.3580262185255</v>
          </cell>
          <cell r="D12">
            <v>11109.444666683374</v>
          </cell>
          <cell r="E12">
            <v>11384.448280549947</v>
          </cell>
          <cell r="F12">
            <v>335.9327126523839</v>
          </cell>
          <cell r="G12">
            <v>0</v>
          </cell>
          <cell r="H12">
            <v>107.40176901523348</v>
          </cell>
          <cell r="I12">
            <v>23.98511278010858</v>
          </cell>
          <cell r="J12">
            <v>246.94776346980734</v>
          </cell>
          <cell r="K12">
            <v>466.74122680894334</v>
          </cell>
          <cell r="L12">
            <v>4058.0013575440444</v>
          </cell>
          <cell r="M12">
            <v>78.43222709701362</v>
          </cell>
          <cell r="N12">
            <v>10.118103635986738</v>
          </cell>
          <cell r="AF12">
            <v>3773.062965330597</v>
          </cell>
          <cell r="AG12">
            <v>11168.898874300008</v>
          </cell>
          <cell r="AH12">
            <v>11387.4147029437</v>
          </cell>
          <cell r="AI12">
            <v>339.1638115404966</v>
          </cell>
          <cell r="AJ12">
            <v>0</v>
          </cell>
          <cell r="AK12">
            <v>107.98664551361588</v>
          </cell>
          <cell r="AL12">
            <v>23.98511278010858</v>
          </cell>
          <cell r="AM12">
            <v>246.94776346980734</v>
          </cell>
          <cell r="AN12">
            <v>471.8273873815391</v>
          </cell>
          <cell r="AO12">
            <v>4065.987260372976</v>
          </cell>
          <cell r="AP12">
            <v>78.44573939888849</v>
          </cell>
          <cell r="AQ12">
            <v>10.170430407748785</v>
          </cell>
        </row>
        <row r="13">
          <cell r="C13">
            <v>3735.0853355208974</v>
          </cell>
          <cell r="D13">
            <v>11474.956536714877</v>
          </cell>
          <cell r="E13">
            <v>11627.750548303018</v>
          </cell>
          <cell r="F13">
            <v>350.87081402127006</v>
          </cell>
          <cell r="G13">
            <v>0</v>
          </cell>
          <cell r="H13">
            <v>91.30989051574937</v>
          </cell>
          <cell r="I13">
            <v>26.033029836212847</v>
          </cell>
          <cell r="J13">
            <v>281.1430790173312</v>
          </cell>
          <cell r="K13">
            <v>488.9049066908492</v>
          </cell>
          <cell r="L13">
            <v>4073.4075178831417</v>
          </cell>
          <cell r="M13">
            <v>70.29874518238249</v>
          </cell>
          <cell r="N13">
            <v>11.255621010672119</v>
          </cell>
          <cell r="AF13">
            <v>3707.1961556300066</v>
          </cell>
          <cell r="AG13">
            <v>11424.067196090396</v>
          </cell>
          <cell r="AH13">
            <v>11625.215419394071</v>
          </cell>
          <cell r="AI13">
            <v>348.1325505048575</v>
          </cell>
          <cell r="AJ13">
            <v>0</v>
          </cell>
          <cell r="AK13">
            <v>90.81494903395313</v>
          </cell>
          <cell r="AL13">
            <v>26.033029836212847</v>
          </cell>
          <cell r="AM13">
            <v>281.1430790173312</v>
          </cell>
          <cell r="AN13">
            <v>484.7009602823027</v>
          </cell>
          <cell r="AO13">
            <v>4066.5810411761195</v>
          </cell>
          <cell r="AP13">
            <v>70.28766314926527</v>
          </cell>
          <cell r="AQ13">
            <v>11.20753445813549</v>
          </cell>
        </row>
        <row r="14">
          <cell r="C14">
            <v>3403.0245194543018</v>
          </cell>
          <cell r="D14">
            <v>11417.61378193053</v>
          </cell>
          <cell r="E14">
            <v>11941.871597129591</v>
          </cell>
          <cell r="F14">
            <v>361.45348917881404</v>
          </cell>
          <cell r="G14">
            <v>0</v>
          </cell>
          <cell r="H14">
            <v>79.0097968734572</v>
          </cell>
          <cell r="I14">
            <v>27.89561503556059</v>
          </cell>
          <cell r="J14">
            <v>212.2338453758233</v>
          </cell>
          <cell r="K14">
            <v>462.06022613806635</v>
          </cell>
          <cell r="L14">
            <v>4484.400149596442</v>
          </cell>
          <cell r="M14">
            <v>62.34488596391501</v>
          </cell>
          <cell r="N14">
            <v>14.806328418693159</v>
          </cell>
          <cell r="AF14">
            <v>3454.1468999988847</v>
          </cell>
          <cell r="AG14">
            <v>11511.295297467383</v>
          </cell>
          <cell r="AH14">
            <v>11946.533929380403</v>
          </cell>
          <cell r="AI14">
            <v>366.4476570966076</v>
          </cell>
          <cell r="AJ14">
            <v>0</v>
          </cell>
          <cell r="AK14">
            <v>79.91061713560381</v>
          </cell>
          <cell r="AL14">
            <v>27.89561503556059</v>
          </cell>
          <cell r="AM14">
            <v>212.2338453758233</v>
          </cell>
          <cell r="AN14">
            <v>469.27121377649416</v>
          </cell>
          <cell r="AO14">
            <v>4496.941910253162</v>
          </cell>
          <cell r="AP14">
            <v>62.36166295172588</v>
          </cell>
          <cell r="AQ14">
            <v>14.92442057943418</v>
          </cell>
        </row>
        <row r="15">
          <cell r="C15">
            <v>2984.587099828094</v>
          </cell>
          <cell r="D15">
            <v>11822.285339401544</v>
          </cell>
          <cell r="E15">
            <v>11270.019906873953</v>
          </cell>
          <cell r="F15">
            <v>801.3536468102632</v>
          </cell>
          <cell r="G15">
            <v>0</v>
          </cell>
          <cell r="H15">
            <v>73.07906493573425</v>
          </cell>
          <cell r="I15">
            <v>29.870713686226008</v>
          </cell>
          <cell r="J15">
            <v>99.84265168820036</v>
          </cell>
          <cell r="K15">
            <v>363.9869722943222</v>
          </cell>
          <cell r="L15">
            <v>4760.183910381141</v>
          </cell>
          <cell r="M15">
            <v>55.872563431486164</v>
          </cell>
          <cell r="N15">
            <v>9.0911428114986</v>
          </cell>
          <cell r="AF15">
            <v>3015.539112762928</v>
          </cell>
          <cell r="AG15">
            <v>11879.209184542638</v>
          </cell>
          <cell r="AH15">
            <v>11272.848933040257</v>
          </cell>
          <cell r="AI15">
            <v>804.3637783043043</v>
          </cell>
          <cell r="AJ15">
            <v>0</v>
          </cell>
          <cell r="AK15">
            <v>73.62126814140439</v>
          </cell>
          <cell r="AL15">
            <v>29.870713686226008</v>
          </cell>
          <cell r="AM15">
            <v>99.84265168820036</v>
          </cell>
          <cell r="AN15">
            <v>368.20426253405265</v>
          </cell>
          <cell r="AO15">
            <v>4767.797470115134</v>
          </cell>
          <cell r="AP15">
            <v>55.88150852962157</v>
          </cell>
          <cell r="AQ15">
            <v>9.171053894616428</v>
          </cell>
        </row>
        <row r="16">
          <cell r="C16">
            <v>2718.866765904094</v>
          </cell>
          <cell r="D16">
            <v>11339.833283799253</v>
          </cell>
          <cell r="E16">
            <v>10859.17773105678</v>
          </cell>
          <cell r="F16">
            <v>800.9214004381715</v>
          </cell>
          <cell r="G16">
            <v>0</v>
          </cell>
          <cell r="H16">
            <v>72.22574499822649</v>
          </cell>
          <cell r="I16">
            <v>34.7224147620536</v>
          </cell>
          <cell r="J16">
            <v>82.91817096737782</v>
          </cell>
          <cell r="K16">
            <v>267.33188510126024</v>
          </cell>
          <cell r="L16">
            <v>4911.158240033412</v>
          </cell>
          <cell r="M16">
            <v>50.37154505042434</v>
          </cell>
          <cell r="N16">
            <v>10.533047694510163</v>
          </cell>
          <cell r="AF16">
            <v>2763.5631646734237</v>
          </cell>
          <cell r="AG16">
            <v>11422.402814351944</v>
          </cell>
          <cell r="AH16">
            <v>10863.279213224252</v>
          </cell>
          <cell r="AI16">
            <v>805.2561090239446</v>
          </cell>
          <cell r="AJ16">
            <v>0</v>
          </cell>
          <cell r="AK16">
            <v>73.00475509211643</v>
          </cell>
          <cell r="AL16">
            <v>34.7224147620536</v>
          </cell>
          <cell r="AM16">
            <v>82.91817096737782</v>
          </cell>
          <cell r="AN16">
            <v>273.089696499891</v>
          </cell>
          <cell r="AO16">
            <v>4922.179053019397</v>
          </cell>
          <cell r="AP16">
            <v>50.38323604674968</v>
          </cell>
          <cell r="AQ16">
            <v>10.65900931435649</v>
          </cell>
        </row>
        <row r="17">
          <cell r="C17">
            <v>3018.9030206364237</v>
          </cell>
          <cell r="D17">
            <v>11578.066168735684</v>
          </cell>
          <cell r="E17">
            <v>11650.143478308933</v>
          </cell>
          <cell r="F17">
            <v>376.6707934373943</v>
          </cell>
          <cell r="G17">
            <v>0</v>
          </cell>
          <cell r="H17">
            <v>71.087537771477</v>
          </cell>
          <cell r="I17">
            <v>37.1968898862441</v>
          </cell>
          <cell r="J17">
            <v>103.60207890398618</v>
          </cell>
          <cell r="K17">
            <v>263.7497232474416</v>
          </cell>
          <cell r="L17">
            <v>4655.812512924175</v>
          </cell>
          <cell r="M17">
            <v>45.06173070428522</v>
          </cell>
          <cell r="N17">
            <v>16.652021926363563</v>
          </cell>
          <cell r="AF17">
            <v>3100.3145114678996</v>
          </cell>
          <cell r="AG17">
            <v>11729.071293802557</v>
          </cell>
          <cell r="AH17">
            <v>11657.638228909615</v>
          </cell>
          <cell r="AI17">
            <v>384.55257799222875</v>
          </cell>
          <cell r="AJ17">
            <v>0</v>
          </cell>
          <cell r="AK17">
            <v>72.5015324057322</v>
          </cell>
          <cell r="AL17">
            <v>37.1968898862441</v>
          </cell>
          <cell r="AM17">
            <v>103.60207890398618</v>
          </cell>
          <cell r="AN17">
            <v>271.61733112641775</v>
          </cell>
          <cell r="AO17">
            <v>4675.941673301572</v>
          </cell>
          <cell r="AP17">
            <v>45.07911527161088</v>
          </cell>
          <cell r="AQ17">
            <v>16.860342505547603</v>
          </cell>
        </row>
        <row r="18">
          <cell r="C18">
            <v>3187.8006743143055</v>
          </cell>
          <cell r="D18">
            <v>12285.328589976085</v>
          </cell>
          <cell r="E18">
            <v>12333.088485750503</v>
          </cell>
          <cell r="F18">
            <v>379.96389297537485</v>
          </cell>
          <cell r="G18">
            <v>0</v>
          </cell>
          <cell r="H18">
            <v>59.589811979754856</v>
          </cell>
          <cell r="I18">
            <v>42.03426080251423</v>
          </cell>
          <cell r="J18">
            <v>136.92335111959403</v>
          </cell>
          <cell r="K18">
            <v>332.8383582255128</v>
          </cell>
          <cell r="L18">
            <v>4688.328520945206</v>
          </cell>
          <cell r="M18">
            <v>39.59246824512215</v>
          </cell>
          <cell r="N18">
            <v>16.37946328666022</v>
          </cell>
          <cell r="AF18">
            <v>3240.1219221510582</v>
          </cell>
          <cell r="AG18">
            <v>12382.739554906364</v>
          </cell>
          <cell r="AH18">
            <v>12337.917826412657</v>
          </cell>
          <cell r="AI18">
            <v>385.02736719821735</v>
          </cell>
          <cell r="AJ18">
            <v>0</v>
          </cell>
          <cell r="AK18">
            <v>60.497033197347676</v>
          </cell>
          <cell r="AL18">
            <v>42.03426080251423</v>
          </cell>
          <cell r="AM18">
            <v>136.92335111959403</v>
          </cell>
          <cell r="AN18">
            <v>337.7911858766644</v>
          </cell>
          <cell r="AO18">
            <v>4701.305617664146</v>
          </cell>
          <cell r="AP18">
            <v>39.6003629983802</v>
          </cell>
          <cell r="AQ18">
            <v>16.51071419564986</v>
          </cell>
        </row>
        <row r="19">
          <cell r="C19">
            <v>3086.7913153393606</v>
          </cell>
          <cell r="D19">
            <v>11967.324715133622</v>
          </cell>
          <cell r="E19">
            <v>12134.16266881222</v>
          </cell>
          <cell r="F19">
            <v>373.33593970652953</v>
          </cell>
          <cell r="G19">
            <v>0</v>
          </cell>
          <cell r="H19">
            <v>54.23725331204305</v>
          </cell>
          <cell r="I19">
            <v>43.90337858087332</v>
          </cell>
          <cell r="J19">
            <v>131.15542811531805</v>
          </cell>
          <cell r="K19">
            <v>179.34638053798108</v>
          </cell>
          <cell r="L19">
            <v>4708.829624734415</v>
          </cell>
          <cell r="M19">
            <v>35.534988510852074</v>
          </cell>
          <cell r="N19">
            <v>19.05973088583689</v>
          </cell>
          <cell r="AF19">
            <v>3156.4763918280305</v>
          </cell>
          <cell r="AG19">
            <v>12097.632114520497</v>
          </cell>
          <cell r="AH19">
            <v>12140.617319887959</v>
          </cell>
          <cell r="AI19">
            <v>380.090643881744</v>
          </cell>
          <cell r="AJ19">
            <v>0</v>
          </cell>
          <cell r="AK19">
            <v>55.445596306331865</v>
          </cell>
          <cell r="AL19">
            <v>43.90337858087332</v>
          </cell>
          <cell r="AM19">
            <v>131.15542811531805</v>
          </cell>
          <cell r="AN19">
            <v>185.1094355459295</v>
          </cell>
          <cell r="AO19">
            <v>4726.169411092958</v>
          </cell>
          <cell r="AP19">
            <v>35.5445667538044</v>
          </cell>
          <cell r="AQ19">
            <v>19.269472023445303</v>
          </cell>
        </row>
        <row r="20">
          <cell r="C20">
            <v>3023.2911850005635</v>
          </cell>
          <cell r="D20">
            <v>11707.501203550206</v>
          </cell>
          <cell r="E20">
            <v>11864.213508945995</v>
          </cell>
          <cell r="F20">
            <v>369.61972084710175</v>
          </cell>
          <cell r="G20">
            <v>0</v>
          </cell>
          <cell r="H20">
            <v>50.58257259377982</v>
          </cell>
          <cell r="I20">
            <v>46.22321463719819</v>
          </cell>
          <cell r="J20">
            <v>122.17086907822716</v>
          </cell>
          <cell r="K20">
            <v>117.34950991295045</v>
          </cell>
          <cell r="L20">
            <v>4791.302270060323</v>
          </cell>
          <cell r="M20">
            <v>31.918136548077218</v>
          </cell>
          <cell r="N20">
            <v>16.032577382585636</v>
          </cell>
          <cell r="AF20">
            <v>3058.024757658985</v>
          </cell>
          <cell r="AG20">
            <v>11772.85632872188</v>
          </cell>
          <cell r="AH20">
            <v>11867.450518790685</v>
          </cell>
          <cell r="AI20">
            <v>373.000951344403</v>
          </cell>
          <cell r="AJ20">
            <v>0</v>
          </cell>
          <cell r="AK20">
            <v>51.1858736488349</v>
          </cell>
          <cell r="AL20">
            <v>46.22321463719819</v>
          </cell>
          <cell r="AM20">
            <v>122.17086907822716</v>
          </cell>
          <cell r="AN20">
            <v>119.8806363941608</v>
          </cell>
          <cell r="AO20">
            <v>4799.971743497865</v>
          </cell>
          <cell r="AP20">
            <v>31.9224781106423</v>
          </cell>
          <cell r="AQ20">
            <v>16.121611729221186</v>
          </cell>
        </row>
        <row r="21">
          <cell r="C21">
            <v>3064.276105604982</v>
          </cell>
          <cell r="D21">
            <v>11889.42715395488</v>
          </cell>
          <cell r="E21">
            <v>12108.224998598804</v>
          </cell>
          <cell r="F21">
            <v>372.3620167134193</v>
          </cell>
          <cell r="G21">
            <v>0</v>
          </cell>
          <cell r="H21">
            <v>48.71615879438538</v>
          </cell>
          <cell r="I21">
            <v>45.918682756636805</v>
          </cell>
          <cell r="J21">
            <v>132.07646076098695</v>
          </cell>
          <cell r="K21">
            <v>143.57836710830588</v>
          </cell>
          <cell r="L21">
            <v>4798.521298924638</v>
          </cell>
          <cell r="M21">
            <v>28.767426477554714</v>
          </cell>
          <cell r="N21">
            <v>15.530512236510814</v>
          </cell>
          <cell r="AF21">
            <v>3101.150629621623</v>
          </cell>
          <cell r="AG21">
            <v>11959.261889555099</v>
          </cell>
          <cell r="AH21">
            <v>12111.681980803247</v>
          </cell>
          <cell r="AI21">
            <v>375.9745644484849</v>
          </cell>
          <cell r="AJ21">
            <v>0</v>
          </cell>
          <cell r="AK21">
            <v>49.35935429345794</v>
          </cell>
          <cell r="AL21">
            <v>48.44285524493894</v>
          </cell>
          <cell r="AM21">
            <v>132.07646076098695</v>
          </cell>
          <cell r="AN21">
            <v>146.33300036772576</v>
          </cell>
          <cell r="AO21">
            <v>4807.758145034033</v>
          </cell>
          <cell r="AP21">
            <v>28.77144271691648</v>
          </cell>
          <cell r="AQ21">
            <v>15.621504140490412</v>
          </cell>
        </row>
        <row r="22">
          <cell r="C22">
            <v>3106.9323909179493</v>
          </cell>
          <cell r="D22">
            <v>12036.427731781278</v>
          </cell>
          <cell r="E22">
            <v>12185.34827740934</v>
          </cell>
          <cell r="F22">
            <v>366.8201857425056</v>
          </cell>
          <cell r="G22">
            <v>0</v>
          </cell>
          <cell r="H22">
            <v>46.98788086412604</v>
          </cell>
          <cell r="I22">
            <v>51.96920934903388</v>
          </cell>
          <cell r="J22">
            <v>138.06015010164822</v>
          </cell>
          <cell r="K22">
            <v>152.24811198608768</v>
          </cell>
          <cell r="L22">
            <v>4816.462033126066</v>
          </cell>
          <cell r="M22">
            <v>25.885467353414096</v>
          </cell>
          <cell r="N22">
            <v>15.3086360754327</v>
          </cell>
          <cell r="AF22">
            <v>3117.291924497708</v>
          </cell>
          <cell r="AG22">
            <v>12056.152720118684</v>
          </cell>
          <cell r="AH22">
            <v>12186.322957316777</v>
          </cell>
          <cell r="AI22">
            <v>367.843262132067</v>
          </cell>
          <cell r="AJ22">
            <v>0</v>
          </cell>
          <cell r="AK22">
            <v>47.16990207707952</v>
          </cell>
          <cell r="AL22">
            <v>52.74663566127999</v>
          </cell>
          <cell r="AM22">
            <v>138.06015010164822</v>
          </cell>
          <cell r="AN22">
            <v>153.02050261076164</v>
          </cell>
          <cell r="AO22">
            <v>4819.06870906331</v>
          </cell>
          <cell r="AP22">
            <v>25.88641735602511</v>
          </cell>
          <cell r="AQ22">
            <v>15.333723723639487</v>
          </cell>
        </row>
        <row r="23">
          <cell r="C23">
            <v>3261.9830654821085</v>
          </cell>
          <cell r="D23">
            <v>12705.48046616782</v>
          </cell>
          <cell r="E23">
            <v>13154.552092148011</v>
          </cell>
          <cell r="F23">
            <v>375.6684761795324</v>
          </cell>
          <cell r="G23">
            <v>0</v>
          </cell>
          <cell r="H23">
            <v>49.55487126369985</v>
          </cell>
          <cell r="I23">
            <v>54.328893388048776</v>
          </cell>
          <cell r="J23">
            <v>172.09585527271793</v>
          </cell>
          <cell r="K23">
            <v>259.23474992312185</v>
          </cell>
          <cell r="L23">
            <v>4889.339907669009</v>
          </cell>
          <cell r="M23">
            <v>23.713915588285943</v>
          </cell>
          <cell r="N23">
            <v>16.557842201706926</v>
          </cell>
          <cell r="AF23">
            <v>3311.653347287761</v>
          </cell>
          <cell r="AG23">
            <v>12800.574232593419</v>
          </cell>
          <cell r="AH23">
            <v>13159.262771232645</v>
          </cell>
          <cell r="AI23">
            <v>380.61810707269075</v>
          </cell>
          <cell r="AJ23">
            <v>0</v>
          </cell>
          <cell r="AK23">
            <v>50.436288796393924</v>
          </cell>
          <cell r="AL23">
            <v>58.50645067172016</v>
          </cell>
          <cell r="AM23">
            <v>172.09585527271793</v>
          </cell>
          <cell r="AN23">
            <v>271.3832523392845</v>
          </cell>
          <cell r="AO23">
            <v>4901.899946070861</v>
          </cell>
          <cell r="AP23">
            <v>23.718730347702575</v>
          </cell>
          <cell r="AQ23">
            <v>16.690059424360403</v>
          </cell>
        </row>
        <row r="24">
          <cell r="C24">
            <v>0</v>
          </cell>
          <cell r="D24">
            <v>0</v>
          </cell>
          <cell r="E24">
            <v>0</v>
          </cell>
          <cell r="F24">
            <v>0</v>
          </cell>
          <cell r="G24">
            <v>0</v>
          </cell>
          <cell r="H24">
            <v>0</v>
          </cell>
          <cell r="I24">
            <v>0</v>
          </cell>
          <cell r="J24">
            <v>0</v>
          </cell>
          <cell r="K24">
            <v>0</v>
          </cell>
          <cell r="L24">
            <v>0</v>
          </cell>
          <cell r="M24">
            <v>0</v>
          </cell>
          <cell r="N24">
            <v>0</v>
          </cell>
          <cell r="AF24">
            <v>0</v>
          </cell>
          <cell r="AG24">
            <v>0</v>
          </cell>
          <cell r="AH24">
            <v>0</v>
          </cell>
          <cell r="AI24">
            <v>0</v>
          </cell>
          <cell r="AJ24">
            <v>0</v>
          </cell>
          <cell r="AK24">
            <v>0</v>
          </cell>
          <cell r="AL24">
            <v>0</v>
          </cell>
          <cell r="AM24">
            <v>0</v>
          </cell>
          <cell r="AN24">
            <v>0</v>
          </cell>
          <cell r="AO24">
            <v>0</v>
          </cell>
          <cell r="AP24">
            <v>0</v>
          </cell>
          <cell r="AQ24">
            <v>0</v>
          </cell>
        </row>
        <row r="25">
          <cell r="C25">
            <v>0</v>
          </cell>
          <cell r="D25">
            <v>0</v>
          </cell>
          <cell r="E25">
            <v>0</v>
          </cell>
          <cell r="F25">
            <v>0</v>
          </cell>
          <cell r="G25">
            <v>0</v>
          </cell>
          <cell r="H25">
            <v>0</v>
          </cell>
          <cell r="I25">
            <v>0</v>
          </cell>
          <cell r="J25">
            <v>0</v>
          </cell>
          <cell r="K25">
            <v>0</v>
          </cell>
          <cell r="L25">
            <v>0</v>
          </cell>
          <cell r="M25">
            <v>0</v>
          </cell>
          <cell r="N25">
            <v>0</v>
          </cell>
          <cell r="AF25">
            <v>0</v>
          </cell>
          <cell r="AG25">
            <v>0</v>
          </cell>
          <cell r="AH25">
            <v>0</v>
          </cell>
          <cell r="AI25">
            <v>0</v>
          </cell>
          <cell r="AJ25">
            <v>0</v>
          </cell>
          <cell r="AK25">
            <v>0</v>
          </cell>
          <cell r="AL25">
            <v>0</v>
          </cell>
          <cell r="AM25">
            <v>0</v>
          </cell>
          <cell r="AN25">
            <v>0</v>
          </cell>
          <cell r="AO25">
            <v>0</v>
          </cell>
          <cell r="AP25">
            <v>0</v>
          </cell>
          <cell r="AQ25">
            <v>0</v>
          </cell>
        </row>
        <row r="26">
          <cell r="C26">
            <v>0</v>
          </cell>
          <cell r="D26">
            <v>0</v>
          </cell>
          <cell r="E26">
            <v>0</v>
          </cell>
          <cell r="F26">
            <v>0</v>
          </cell>
          <cell r="G26">
            <v>0</v>
          </cell>
          <cell r="H26">
            <v>0</v>
          </cell>
          <cell r="I26">
            <v>0</v>
          </cell>
          <cell r="J26">
            <v>0</v>
          </cell>
          <cell r="K26">
            <v>0</v>
          </cell>
          <cell r="L26">
            <v>0</v>
          </cell>
          <cell r="M26">
            <v>0</v>
          </cell>
          <cell r="N26">
            <v>0</v>
          </cell>
          <cell r="AF26">
            <v>0</v>
          </cell>
          <cell r="AG26">
            <v>0</v>
          </cell>
          <cell r="AH26">
            <v>0</v>
          </cell>
          <cell r="AI26">
            <v>0</v>
          </cell>
          <cell r="AJ26">
            <v>0</v>
          </cell>
          <cell r="AK26">
            <v>0</v>
          </cell>
          <cell r="AL26">
            <v>0</v>
          </cell>
          <cell r="AM26">
            <v>0</v>
          </cell>
          <cell r="AN26">
            <v>0</v>
          </cell>
          <cell r="AO26">
            <v>0</v>
          </cell>
          <cell r="AP26">
            <v>0</v>
          </cell>
          <cell r="AQ26">
            <v>0</v>
          </cell>
        </row>
        <row r="27">
          <cell r="C27">
            <v>0</v>
          </cell>
          <cell r="D27">
            <v>0</v>
          </cell>
          <cell r="E27">
            <v>0</v>
          </cell>
          <cell r="F27">
            <v>0</v>
          </cell>
          <cell r="G27">
            <v>0</v>
          </cell>
          <cell r="H27">
            <v>0</v>
          </cell>
          <cell r="I27">
            <v>0</v>
          </cell>
          <cell r="J27">
            <v>0</v>
          </cell>
          <cell r="K27">
            <v>0</v>
          </cell>
          <cell r="L27">
            <v>0</v>
          </cell>
          <cell r="M27">
            <v>0</v>
          </cell>
          <cell r="N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v>0</v>
          </cell>
          <cell r="E28">
            <v>0</v>
          </cell>
          <cell r="F28">
            <v>0</v>
          </cell>
          <cell r="G28">
            <v>0</v>
          </cell>
          <cell r="H28">
            <v>0</v>
          </cell>
          <cell r="I28">
            <v>0</v>
          </cell>
          <cell r="J28">
            <v>0</v>
          </cell>
          <cell r="K28">
            <v>0</v>
          </cell>
          <cell r="L28">
            <v>0</v>
          </cell>
          <cell r="M28">
            <v>0</v>
          </cell>
          <cell r="N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v>0</v>
          </cell>
          <cell r="E29">
            <v>0</v>
          </cell>
          <cell r="F29">
            <v>0</v>
          </cell>
          <cell r="G29">
            <v>0</v>
          </cell>
          <cell r="H29">
            <v>0</v>
          </cell>
          <cell r="I29">
            <v>0</v>
          </cell>
          <cell r="J29">
            <v>0</v>
          </cell>
          <cell r="K29">
            <v>0</v>
          </cell>
          <cell r="L29">
            <v>0</v>
          </cell>
          <cell r="M29">
            <v>0</v>
          </cell>
          <cell r="N29">
            <v>0</v>
          </cell>
          <cell r="AF29">
            <v>0</v>
          </cell>
          <cell r="AG29">
            <v>0</v>
          </cell>
          <cell r="AH29">
            <v>0</v>
          </cell>
          <cell r="AI29">
            <v>0</v>
          </cell>
          <cell r="AJ29">
            <v>0</v>
          </cell>
          <cell r="AK29">
            <v>0</v>
          </cell>
          <cell r="AL29">
            <v>0</v>
          </cell>
          <cell r="AM29">
            <v>0</v>
          </cell>
          <cell r="AN29">
            <v>0</v>
          </cell>
          <cell r="AO29">
            <v>0</v>
          </cell>
          <cell r="AP29">
            <v>0</v>
          </cell>
          <cell r="AQ29">
            <v>0</v>
          </cell>
        </row>
      </sheetData>
      <sheetData sheetId="5">
        <row r="7">
          <cell r="C7">
            <v>497.9391873078995</v>
          </cell>
          <cell r="D7">
            <v>2801.629291693714</v>
          </cell>
          <cell r="E7">
            <v>6272.177810009153</v>
          </cell>
          <cell r="F7">
            <v>1256.629747948737</v>
          </cell>
          <cell r="G7">
            <v>0</v>
          </cell>
          <cell r="H7">
            <v>1085</v>
          </cell>
          <cell r="I7">
            <v>3.832988361987046</v>
          </cell>
          <cell r="J7">
            <v>99.15342247448734</v>
          </cell>
          <cell r="K7">
            <v>5226.851884681686</v>
          </cell>
          <cell r="L7">
            <v>2006.523531183761</v>
          </cell>
          <cell r="M7">
            <v>0</v>
          </cell>
          <cell r="N7">
            <v>41.233726097379844</v>
          </cell>
          <cell r="AF7">
            <v>516.7416519441834</v>
          </cell>
          <cell r="AG7">
            <v>2835.423842378606</v>
          </cell>
          <cell r="AH7">
            <v>6276.711601651889</v>
          </cell>
          <cell r="AI7">
            <v>1263.079176185375</v>
          </cell>
          <cell r="AJ7">
            <v>0</v>
          </cell>
          <cell r="AK7">
            <v>1085</v>
          </cell>
          <cell r="AL7">
            <v>3.832988361987046</v>
          </cell>
          <cell r="AM7">
            <v>99.15342247448734</v>
          </cell>
          <cell r="AN7">
            <v>5241.365542194399</v>
          </cell>
          <cell r="AO7">
            <v>2010.7596893274545</v>
          </cell>
          <cell r="AP7">
            <v>0</v>
          </cell>
          <cell r="AQ7">
            <v>42.86659430436302</v>
          </cell>
        </row>
        <row r="8">
          <cell r="C8">
            <v>716.0107595210318</v>
          </cell>
          <cell r="D8">
            <v>3272.9020455523664</v>
          </cell>
          <cell r="E8">
            <v>6171.580524205547</v>
          </cell>
          <cell r="F8">
            <v>1295.5394152877734</v>
          </cell>
          <cell r="G8">
            <v>0</v>
          </cell>
          <cell r="H8">
            <v>662</v>
          </cell>
          <cell r="I8">
            <v>4.610364240956357</v>
          </cell>
          <cell r="J8">
            <v>94.07778918080828</v>
          </cell>
          <cell r="K8">
            <v>4716.732676357065</v>
          </cell>
          <cell r="L8">
            <v>2137.2921693080607</v>
          </cell>
          <cell r="M8">
            <v>0</v>
          </cell>
          <cell r="N8">
            <v>64.63723751609032</v>
          </cell>
          <cell r="AF8">
            <v>710.0159959734079</v>
          </cell>
          <cell r="AG8">
            <v>3262.144778218704</v>
          </cell>
          <cell r="AH8">
            <v>6170.119292871036</v>
          </cell>
          <cell r="AI8">
            <v>1293.4394314882495</v>
          </cell>
          <cell r="AJ8">
            <v>0</v>
          </cell>
          <cell r="AK8">
            <v>662</v>
          </cell>
          <cell r="AL8">
            <v>4.610364240956357</v>
          </cell>
          <cell r="AM8">
            <v>94.07778918080828</v>
          </cell>
          <cell r="AN8">
            <v>4712.412115589636</v>
          </cell>
          <cell r="AO8">
            <v>2135.9138566269817</v>
          </cell>
          <cell r="AP8">
            <v>0</v>
          </cell>
          <cell r="AQ8">
            <v>64.02127827367224</v>
          </cell>
        </row>
        <row r="9">
          <cell r="C9">
            <v>928.742581030696</v>
          </cell>
          <cell r="D9">
            <v>5581.97737681737</v>
          </cell>
          <cell r="E9">
            <v>6315.438024868014</v>
          </cell>
          <cell r="F9">
            <v>1296.5733296004055</v>
          </cell>
          <cell r="G9">
            <v>0</v>
          </cell>
          <cell r="H9">
            <v>120</v>
          </cell>
          <cell r="I9">
            <v>5.328415759221643</v>
          </cell>
          <cell r="J9">
            <v>95.0831286365937</v>
          </cell>
          <cell r="K9">
            <v>4307.228126512246</v>
          </cell>
          <cell r="L9">
            <v>2268.845422471555</v>
          </cell>
          <cell r="M9">
            <v>0</v>
          </cell>
          <cell r="N9">
            <v>57.264579381039766</v>
          </cell>
          <cell r="AF9">
            <v>936.4097215540412</v>
          </cell>
          <cell r="AG9">
            <v>5595.649957801806</v>
          </cell>
          <cell r="AH9">
            <v>6317.316415436447</v>
          </cell>
          <cell r="AI9">
            <v>1299.2765778119906</v>
          </cell>
          <cell r="AJ9">
            <v>0</v>
          </cell>
          <cell r="AK9">
            <v>120</v>
          </cell>
          <cell r="AL9">
            <v>5.328415759221643</v>
          </cell>
          <cell r="AM9">
            <v>95.0831286365937</v>
          </cell>
          <cell r="AN9">
            <v>4312.573624965707</v>
          </cell>
          <cell r="AO9">
            <v>2270.616737795299</v>
          </cell>
          <cell r="AP9">
            <v>0</v>
          </cell>
          <cell r="AQ9">
            <v>58.039951612425206</v>
          </cell>
        </row>
        <row r="10">
          <cell r="C10">
            <v>872.3242629970921</v>
          </cell>
          <cell r="D10">
            <v>6354.448941842571</v>
          </cell>
          <cell r="E10">
            <v>6086.017452295953</v>
          </cell>
          <cell r="F10">
            <v>1532.8368576655455</v>
          </cell>
          <cell r="G10">
            <v>0</v>
          </cell>
          <cell r="H10">
            <v>0</v>
          </cell>
          <cell r="I10">
            <v>6.142976976413405</v>
          </cell>
          <cell r="J10">
            <v>94.67551162933665</v>
          </cell>
          <cell r="K10">
            <v>3671.7132263031476</v>
          </cell>
          <cell r="L10">
            <v>2340.029701498455</v>
          </cell>
          <cell r="M10">
            <v>0</v>
          </cell>
          <cell r="N10">
            <v>54.350205061922935</v>
          </cell>
          <cell r="AF10">
            <v>879.7536636901721</v>
          </cell>
          <cell r="AG10">
            <v>6367.624531703026</v>
          </cell>
          <cell r="AH10">
            <v>6087.847738286645</v>
          </cell>
          <cell r="AI10">
            <v>1535.470205597824</v>
          </cell>
          <cell r="AJ10">
            <v>0</v>
          </cell>
          <cell r="AK10">
            <v>0</v>
          </cell>
          <cell r="AL10">
            <v>6.142976976413405</v>
          </cell>
          <cell r="AM10">
            <v>94.67551162933665</v>
          </cell>
          <cell r="AN10">
            <v>3676.1760752841833</v>
          </cell>
          <cell r="AO10">
            <v>2341.7550118092804</v>
          </cell>
          <cell r="AP10">
            <v>0</v>
          </cell>
          <cell r="AQ10">
            <v>55.09464125701629</v>
          </cell>
        </row>
        <row r="11">
          <cell r="C11">
            <v>799.1883836751258</v>
          </cell>
          <cell r="D11">
            <v>7662.870641358718</v>
          </cell>
          <cell r="E11">
            <v>6397.580773110349</v>
          </cell>
          <cell r="F11">
            <v>1349.418927951653</v>
          </cell>
          <cell r="G11">
            <v>0</v>
          </cell>
          <cell r="H11">
            <v>0</v>
          </cell>
          <cell r="I11">
            <v>6.908963341907263</v>
          </cell>
          <cell r="J11">
            <v>99.64026675623586</v>
          </cell>
          <cell r="K11">
            <v>3337.719399919504</v>
          </cell>
          <cell r="L11">
            <v>1689.5237672414787</v>
          </cell>
          <cell r="M11">
            <v>0</v>
          </cell>
          <cell r="N11">
            <v>62.79335061408992</v>
          </cell>
          <cell r="AF11">
            <v>822.0278740392104</v>
          </cell>
          <cell r="AG11">
            <v>7702.820740597071</v>
          </cell>
          <cell r="AH11">
            <v>6403.324085429668</v>
          </cell>
          <cell r="AI11">
            <v>1357.3668263097575</v>
          </cell>
          <cell r="AJ11">
            <v>0</v>
          </cell>
          <cell r="AK11">
            <v>0</v>
          </cell>
          <cell r="AL11">
            <v>6.908963341907263</v>
          </cell>
          <cell r="AM11">
            <v>99.64026675623586</v>
          </cell>
          <cell r="AN11">
            <v>3351.257187240813</v>
          </cell>
          <cell r="AO11">
            <v>1694.726326827604</v>
          </cell>
          <cell r="AP11">
            <v>0</v>
          </cell>
          <cell r="AQ11">
            <v>65.13963068843645</v>
          </cell>
        </row>
        <row r="12">
          <cell r="C12">
            <v>895.3458126319531</v>
          </cell>
          <cell r="D12">
            <v>6355.959248928281</v>
          </cell>
          <cell r="E12">
            <v>7785.337978425272</v>
          </cell>
          <cell r="F12">
            <v>1480.5835722296351</v>
          </cell>
          <cell r="G12">
            <v>0</v>
          </cell>
          <cell r="H12">
            <v>0</v>
          </cell>
          <cell r="I12">
            <v>7.669512213933437</v>
          </cell>
          <cell r="J12">
            <v>92.9619697447481</v>
          </cell>
          <cell r="K12">
            <v>3118.9679892662493</v>
          </cell>
          <cell r="L12">
            <v>2441.017810316316</v>
          </cell>
          <cell r="M12">
            <v>0</v>
          </cell>
          <cell r="N12">
            <v>57.51823599388618</v>
          </cell>
          <cell r="AF12">
            <v>903.8605887456966</v>
          </cell>
          <cell r="AG12">
            <v>6370.895780700753</v>
          </cell>
          <cell r="AH12">
            <v>7787.504133817676</v>
          </cell>
          <cell r="AI12">
            <v>1483.5623572535828</v>
          </cell>
          <cell r="AJ12">
            <v>0</v>
          </cell>
          <cell r="AK12">
            <v>0</v>
          </cell>
          <cell r="AL12">
            <v>7.669512213933437</v>
          </cell>
          <cell r="AM12">
            <v>92.9619697447481</v>
          </cell>
          <cell r="AN12">
            <v>3122.996071469333</v>
          </cell>
          <cell r="AO12">
            <v>2442.9660219221905</v>
          </cell>
          <cell r="AP12">
            <v>0</v>
          </cell>
          <cell r="AQ12">
            <v>58.38457308789025</v>
          </cell>
        </row>
        <row r="13">
          <cell r="C13">
            <v>999.7589556468079</v>
          </cell>
          <cell r="D13">
            <v>5493.868163317712</v>
          </cell>
          <cell r="E13">
            <v>6426.423798368357</v>
          </cell>
          <cell r="F13">
            <v>2907.4473111148172</v>
          </cell>
          <cell r="G13">
            <v>0</v>
          </cell>
          <cell r="H13">
            <v>0</v>
          </cell>
          <cell r="I13">
            <v>8.317950147335797</v>
          </cell>
          <cell r="J13">
            <v>100.63543416424633</v>
          </cell>
          <cell r="K13">
            <v>2971.6662181192432</v>
          </cell>
          <cell r="L13">
            <v>2521.4141455235476</v>
          </cell>
          <cell r="M13">
            <v>0</v>
          </cell>
          <cell r="N13">
            <v>50.85864289058301</v>
          </cell>
          <cell r="AF13">
            <v>992.5393702043627</v>
          </cell>
          <cell r="AG13">
            <v>5481.157300961792</v>
          </cell>
          <cell r="AH13">
            <v>6424.561153739296</v>
          </cell>
          <cell r="AI13">
            <v>2904.8998784706637</v>
          </cell>
          <cell r="AJ13">
            <v>0</v>
          </cell>
          <cell r="AK13">
            <v>0</v>
          </cell>
          <cell r="AL13">
            <v>8.317950147335797</v>
          </cell>
          <cell r="AM13">
            <v>100.63543416424633</v>
          </cell>
          <cell r="AN13">
            <v>2968.3334619693455</v>
          </cell>
          <cell r="AO13">
            <v>2519.7487402367506</v>
          </cell>
          <cell r="AP13">
            <v>0</v>
          </cell>
          <cell r="AQ13">
            <v>50.043251705172096</v>
          </cell>
        </row>
        <row r="14">
          <cell r="C14">
            <v>894.3650259962753</v>
          </cell>
          <cell r="D14">
            <v>5577.613871206969</v>
          </cell>
          <cell r="E14">
            <v>6166.0532003574735</v>
          </cell>
          <cell r="F14">
            <v>3316.759883059464</v>
          </cell>
          <cell r="G14">
            <v>0</v>
          </cell>
          <cell r="H14">
            <v>0</v>
          </cell>
          <cell r="I14">
            <v>8.907891096382071</v>
          </cell>
          <cell r="J14">
            <v>103.48186442389216</v>
          </cell>
          <cell r="K14">
            <v>3178.1173053716084</v>
          </cell>
          <cell r="L14">
            <v>2717.070543705871</v>
          </cell>
          <cell r="M14">
            <v>0</v>
          </cell>
          <cell r="N14">
            <v>97.2393592717415</v>
          </cell>
          <cell r="AF14">
            <v>907.6863611162372</v>
          </cell>
          <cell r="AG14">
            <v>5600.934105876336</v>
          </cell>
          <cell r="AH14">
            <v>6169.449044010381</v>
          </cell>
          <cell r="AI14">
            <v>3321.448632362266</v>
          </cell>
          <cell r="AJ14">
            <v>0</v>
          </cell>
          <cell r="AK14">
            <v>0</v>
          </cell>
          <cell r="AL14">
            <v>8.907891096382071</v>
          </cell>
          <cell r="AM14">
            <v>103.48186442389216</v>
          </cell>
          <cell r="AN14">
            <v>3183.843518832945</v>
          </cell>
          <cell r="AO14">
            <v>2720.133689369058</v>
          </cell>
          <cell r="AP14">
            <v>0</v>
          </cell>
          <cell r="AQ14">
            <v>99.19134891681004</v>
          </cell>
        </row>
        <row r="15">
          <cell r="C15">
            <v>904.6255205793259</v>
          </cell>
          <cell r="D15">
            <v>5321.394087464002</v>
          </cell>
          <cell r="E15">
            <v>5980.336291257291</v>
          </cell>
          <cell r="F15">
            <v>3292.0945418086058</v>
          </cell>
          <cell r="G15">
            <v>0</v>
          </cell>
          <cell r="H15">
            <v>0</v>
          </cell>
          <cell r="I15">
            <v>9.520173893798892</v>
          </cell>
          <cell r="J15">
            <v>101.76111633317736</v>
          </cell>
          <cell r="K15">
            <v>3149.150123384008</v>
          </cell>
          <cell r="L15">
            <v>2861.339573956079</v>
          </cell>
          <cell r="M15">
            <v>0</v>
          </cell>
          <cell r="N15">
            <v>130.12180612666964</v>
          </cell>
          <cell r="AF15">
            <v>912.7658648437364</v>
          </cell>
          <cell r="AG15">
            <v>5335.638272169204</v>
          </cell>
          <cell r="AH15">
            <v>5982.451828641408</v>
          </cell>
          <cell r="AI15">
            <v>3294.9429579896037</v>
          </cell>
          <cell r="AJ15">
            <v>0</v>
          </cell>
          <cell r="AK15">
            <v>0</v>
          </cell>
          <cell r="AL15">
            <v>9.520173893798892</v>
          </cell>
          <cell r="AM15">
            <v>101.76111633317736</v>
          </cell>
          <cell r="AN15">
            <v>3152.501075488911</v>
          </cell>
          <cell r="AO15">
            <v>2863.1995125461162</v>
          </cell>
          <cell r="AP15">
            <v>0</v>
          </cell>
          <cell r="AQ15">
            <v>131.45896894159847</v>
          </cell>
        </row>
        <row r="16">
          <cell r="C16">
            <v>935.5896041895335</v>
          </cell>
          <cell r="D16">
            <v>5060.183428711533</v>
          </cell>
          <cell r="E16">
            <v>5781.232416349605</v>
          </cell>
          <cell r="F16">
            <v>3424.809905368536</v>
          </cell>
          <cell r="G16">
            <v>0</v>
          </cell>
          <cell r="H16">
            <v>0</v>
          </cell>
          <cell r="I16">
            <v>11.131214691441405</v>
          </cell>
          <cell r="J16">
            <v>106.48194710619077</v>
          </cell>
          <cell r="K16">
            <v>2997.201563458912</v>
          </cell>
          <cell r="L16">
            <v>2689.2329805697013</v>
          </cell>
          <cell r="M16">
            <v>0</v>
          </cell>
          <cell r="N16">
            <v>186.2397723499007</v>
          </cell>
          <cell r="AF16">
            <v>947.5223051768803</v>
          </cell>
          <cell r="AG16">
            <v>5080.982439977243</v>
          </cell>
          <cell r="AH16">
            <v>5784.343582455219</v>
          </cell>
          <cell r="AI16">
            <v>3428.9756753398665</v>
          </cell>
          <cell r="AJ16">
            <v>0</v>
          </cell>
          <cell r="AK16">
            <v>0</v>
          </cell>
          <cell r="AL16">
            <v>11.131214691441405</v>
          </cell>
          <cell r="AM16">
            <v>106.48194710619077</v>
          </cell>
          <cell r="AN16">
            <v>3001.8183458993653</v>
          </cell>
          <cell r="AO16">
            <v>2691.9507267123554</v>
          </cell>
          <cell r="AP16">
            <v>0</v>
          </cell>
          <cell r="AQ16">
            <v>188.57095912678346</v>
          </cell>
        </row>
        <row r="17">
          <cell r="C17">
            <v>942.1401923511208</v>
          </cell>
          <cell r="D17">
            <v>5807.356303366092</v>
          </cell>
          <cell r="E17">
            <v>6614.672662587442</v>
          </cell>
          <cell r="F17">
            <v>3887.794605661559</v>
          </cell>
          <cell r="G17">
            <v>0</v>
          </cell>
          <cell r="H17">
            <v>0</v>
          </cell>
          <cell r="I17">
            <v>11.918392716591509</v>
          </cell>
          <cell r="J17">
            <v>102.77029530496598</v>
          </cell>
          <cell r="K17">
            <v>2526.8406746711294</v>
          </cell>
          <cell r="L17">
            <v>2806.8282640390016</v>
          </cell>
          <cell r="M17">
            <v>0</v>
          </cell>
          <cell r="N17">
            <v>147.062101708454</v>
          </cell>
          <cell r="AF17">
            <v>964.4695483287159</v>
          </cell>
          <cell r="AG17">
            <v>5845.8934146814945</v>
          </cell>
          <cell r="AH17">
            <v>6620.535966184481</v>
          </cell>
          <cell r="AI17">
            <v>3895.4131436809457</v>
          </cell>
          <cell r="AJ17">
            <v>0</v>
          </cell>
          <cell r="AK17">
            <v>0</v>
          </cell>
          <cell r="AL17">
            <v>11.918392716591509</v>
          </cell>
          <cell r="AM17">
            <v>102.77029530496598</v>
          </cell>
          <cell r="AN17">
            <v>2533.1557574750445</v>
          </cell>
          <cell r="AO17">
            <v>2811.7964108350875</v>
          </cell>
          <cell r="AP17">
            <v>0</v>
          </cell>
          <cell r="AQ17">
            <v>150.7471405526812</v>
          </cell>
        </row>
        <row r="18">
          <cell r="C18">
            <v>919.9976793145652</v>
          </cell>
          <cell r="D18">
            <v>6079.558507633212</v>
          </cell>
          <cell r="E18">
            <v>6840.290238997981</v>
          </cell>
          <cell r="F18">
            <v>3767.123168936513</v>
          </cell>
          <cell r="G18">
            <v>0</v>
          </cell>
          <cell r="H18">
            <v>0</v>
          </cell>
          <cell r="I18">
            <v>13.466615186048728</v>
          </cell>
          <cell r="J18">
            <v>99.61690923178827</v>
          </cell>
          <cell r="K18">
            <v>2621.5532637355077</v>
          </cell>
          <cell r="L18">
            <v>2605.631933376418</v>
          </cell>
          <cell r="M18">
            <v>0</v>
          </cell>
          <cell r="N18">
            <v>120.62837994695752</v>
          </cell>
          <cell r="AF18">
            <v>934.0538443533833</v>
          </cell>
          <cell r="AG18">
            <v>6104.258915160721</v>
          </cell>
          <cell r="AH18">
            <v>6843.939409975609</v>
          </cell>
          <cell r="AI18">
            <v>3772.0363673801457</v>
          </cell>
          <cell r="AJ18">
            <v>0</v>
          </cell>
          <cell r="AK18">
            <v>0</v>
          </cell>
          <cell r="AL18">
            <v>13.466615186048728</v>
          </cell>
          <cell r="AM18">
            <v>99.61690923178827</v>
          </cell>
          <cell r="AN18">
            <v>2625.5306342076133</v>
          </cell>
          <cell r="AO18">
            <v>2608.8352650771585</v>
          </cell>
          <cell r="AP18">
            <v>0</v>
          </cell>
          <cell r="AQ18">
            <v>122.77692980955402</v>
          </cell>
        </row>
        <row r="19">
          <cell r="C19">
            <v>901.7211961450934</v>
          </cell>
          <cell r="D19">
            <v>6415.019855226605</v>
          </cell>
          <cell r="E19">
            <v>7056.300964090088</v>
          </cell>
          <cell r="F19">
            <v>3764.08844076697</v>
          </cell>
          <cell r="G19">
            <v>0</v>
          </cell>
          <cell r="H19">
            <v>0</v>
          </cell>
          <cell r="I19">
            <v>13.97667311738055</v>
          </cell>
          <cell r="J19">
            <v>100.72621490639894</v>
          </cell>
          <cell r="K19">
            <v>2471.081743487504</v>
          </cell>
          <cell r="L19">
            <v>2548.4896956620505</v>
          </cell>
          <cell r="M19">
            <v>0</v>
          </cell>
          <cell r="N19">
            <v>176.5038653405711</v>
          </cell>
          <cell r="AF19">
            <v>920.0878960789119</v>
          </cell>
          <cell r="AG19">
            <v>6447.674903887598</v>
          </cell>
          <cell r="AH19">
            <v>7060.996760948451</v>
          </cell>
          <cell r="AI19">
            <v>3770.6437405017828</v>
          </cell>
          <cell r="AJ19">
            <v>0</v>
          </cell>
          <cell r="AK19">
            <v>0</v>
          </cell>
          <cell r="AL19">
            <v>13.97667311738055</v>
          </cell>
          <cell r="AM19">
            <v>100.72621490639894</v>
          </cell>
          <cell r="AN19">
            <v>2475.6949032239395</v>
          </cell>
          <cell r="AO19">
            <v>2552.761020184631</v>
          </cell>
          <cell r="AP19">
            <v>0</v>
          </cell>
          <cell r="AQ19">
            <v>180.06933747200367</v>
          </cell>
        </row>
        <row r="20">
          <cell r="C20">
            <v>899.0124579245074</v>
          </cell>
          <cell r="D20">
            <v>6305.436734581275</v>
          </cell>
          <cell r="E20">
            <v>7006.755667807766</v>
          </cell>
          <cell r="F20">
            <v>3815.4787636629862</v>
          </cell>
          <cell r="G20">
            <v>0</v>
          </cell>
          <cell r="H20">
            <v>0</v>
          </cell>
          <cell r="I20">
            <v>14.88031105484585</v>
          </cell>
          <cell r="J20">
            <v>101.74837732269586</v>
          </cell>
          <cell r="K20">
            <v>2374.2213667448746</v>
          </cell>
          <cell r="L20">
            <v>2890.428114418531</v>
          </cell>
          <cell r="M20">
            <v>0</v>
          </cell>
          <cell r="N20">
            <v>130.0736106488818</v>
          </cell>
          <cell r="AF20">
            <v>908.118665030706</v>
          </cell>
          <cell r="AG20">
            <v>6321.867305789447</v>
          </cell>
          <cell r="AH20">
            <v>7009.078781293791</v>
          </cell>
          <cell r="AI20">
            <v>3818.7850201065357</v>
          </cell>
          <cell r="AJ20">
            <v>0</v>
          </cell>
          <cell r="AK20">
            <v>0</v>
          </cell>
          <cell r="AL20">
            <v>14.88031105484585</v>
          </cell>
          <cell r="AM20">
            <v>101.74837732269586</v>
          </cell>
          <cell r="AN20">
            <v>2376.265226791568</v>
          </cell>
          <cell r="AO20">
            <v>2892.5817616959393</v>
          </cell>
          <cell r="AP20">
            <v>0</v>
          </cell>
          <cell r="AQ20">
            <v>131.61507116877536</v>
          </cell>
        </row>
        <row r="21">
          <cell r="C21">
            <v>886.8606365963641</v>
          </cell>
          <cell r="D21">
            <v>5237.318794073315</v>
          </cell>
          <cell r="E21">
            <v>7297.68661195092</v>
          </cell>
          <cell r="F21">
            <v>3636.6204958582985</v>
          </cell>
          <cell r="G21">
            <v>0</v>
          </cell>
          <cell r="H21">
            <v>0</v>
          </cell>
          <cell r="I21">
            <v>14.863507584834457</v>
          </cell>
          <cell r="J21">
            <v>98.75013787057534</v>
          </cell>
          <cell r="K21">
            <v>2268.8359322258248</v>
          </cell>
          <cell r="L21">
            <v>2730.1483302596034</v>
          </cell>
          <cell r="M21">
            <v>0</v>
          </cell>
          <cell r="N21">
            <v>111.84285029126767</v>
          </cell>
          <cell r="AF21">
            <v>896.5926098870542</v>
          </cell>
          <cell r="AG21">
            <v>5254.932661414644</v>
          </cell>
          <cell r="AH21">
            <v>7300.153750655649</v>
          </cell>
          <cell r="AI21">
            <v>3640.162888044623</v>
          </cell>
          <cell r="AJ21">
            <v>0</v>
          </cell>
          <cell r="AK21">
            <v>0</v>
          </cell>
          <cell r="AL21">
            <v>15.680561878925387</v>
          </cell>
          <cell r="AM21">
            <v>98.75013787057534</v>
          </cell>
          <cell r="AN21">
            <v>2271.0702671286303</v>
          </cell>
          <cell r="AO21">
            <v>2732.4548922914873</v>
          </cell>
          <cell r="AP21">
            <v>0</v>
          </cell>
          <cell r="AQ21">
            <v>113.36231722011892</v>
          </cell>
        </row>
        <row r="22">
          <cell r="C22">
            <v>884.2665573893755</v>
          </cell>
          <cell r="D22">
            <v>5524.4845038100775</v>
          </cell>
          <cell r="E22">
            <v>7409.485112812319</v>
          </cell>
          <cell r="F22">
            <v>3492.309208413542</v>
          </cell>
          <cell r="G22">
            <v>0</v>
          </cell>
          <cell r="H22">
            <v>0</v>
          </cell>
          <cell r="I22">
            <v>16.692104732856528</v>
          </cell>
          <cell r="J22">
            <v>96.86363272014805</v>
          </cell>
          <cell r="K22">
            <v>2205.478053039328</v>
          </cell>
          <cell r="L22">
            <v>2936.091497348446</v>
          </cell>
          <cell r="M22">
            <v>0</v>
          </cell>
          <cell r="N22">
            <v>102.23922950700032</v>
          </cell>
          <cell r="AF22">
            <v>886.9802284317932</v>
          </cell>
          <cell r="AG22">
            <v>5529.451349619466</v>
          </cell>
          <cell r="AH22">
            <v>7410.17483597998</v>
          </cell>
          <cell r="AI22">
            <v>3493.3054910507994</v>
          </cell>
          <cell r="AJ22">
            <v>0</v>
          </cell>
          <cell r="AK22">
            <v>0</v>
          </cell>
          <cell r="AL22">
            <v>16.941808001169417</v>
          </cell>
          <cell r="AM22">
            <v>96.86363272014805</v>
          </cell>
          <cell r="AN22">
            <v>2206.10090273745</v>
          </cell>
          <cell r="AO22">
            <v>2936.739993879017</v>
          </cell>
          <cell r="AP22">
            <v>0</v>
          </cell>
          <cell r="AQ22">
            <v>102.6484997974712</v>
          </cell>
        </row>
        <row r="23">
          <cell r="C23">
            <v>856.2195674061235</v>
          </cell>
          <cell r="D23">
            <v>4174.101039825456</v>
          </cell>
          <cell r="E23">
            <v>6594.1489565532775</v>
          </cell>
          <cell r="F23">
            <v>3298.5773261577024</v>
          </cell>
          <cell r="G23">
            <v>0</v>
          </cell>
          <cell r="H23">
            <v>0</v>
          </cell>
          <cell r="I23">
            <v>17.372770168060143</v>
          </cell>
          <cell r="J23">
            <v>92.95891528143913</v>
          </cell>
          <cell r="K23">
            <v>2353.5547515287417</v>
          </cell>
          <cell r="L23">
            <v>3351.7556629864384</v>
          </cell>
          <cell r="M23">
            <v>0</v>
          </cell>
          <cell r="N23">
            <v>97.60852260073622</v>
          </cell>
          <cell r="AF23">
            <v>869.340309068616</v>
          </cell>
          <cell r="AG23">
            <v>4198.120393286286</v>
          </cell>
          <cell r="AH23">
            <v>6597.47466798709</v>
          </cell>
          <cell r="AI23">
            <v>3303.353130520369</v>
          </cell>
          <cell r="AJ23">
            <v>0</v>
          </cell>
          <cell r="AK23">
            <v>0</v>
          </cell>
          <cell r="AL23">
            <v>18.708629193105068</v>
          </cell>
          <cell r="AM23">
            <v>92.95891528143913</v>
          </cell>
          <cell r="AN23">
            <v>2363.299921611253</v>
          </cell>
          <cell r="AO23">
            <v>3354.868469081015</v>
          </cell>
          <cell r="AP23">
            <v>0</v>
          </cell>
          <cell r="AQ23">
            <v>99.56575638229897</v>
          </cell>
        </row>
        <row r="24">
          <cell r="C24">
            <v>0</v>
          </cell>
          <cell r="D24">
            <v>0</v>
          </cell>
          <cell r="E24">
            <v>0</v>
          </cell>
          <cell r="F24">
            <v>0</v>
          </cell>
          <cell r="G24">
            <v>0</v>
          </cell>
          <cell r="H24">
            <v>0</v>
          </cell>
          <cell r="I24">
            <v>0</v>
          </cell>
          <cell r="J24">
            <v>0</v>
          </cell>
          <cell r="K24">
            <v>0</v>
          </cell>
          <cell r="L24">
            <v>0</v>
          </cell>
          <cell r="M24">
            <v>0</v>
          </cell>
          <cell r="N24">
            <v>0</v>
          </cell>
          <cell r="AF24">
            <v>0</v>
          </cell>
          <cell r="AG24">
            <v>0</v>
          </cell>
          <cell r="AH24">
            <v>0</v>
          </cell>
          <cell r="AI24">
            <v>0</v>
          </cell>
          <cell r="AJ24">
            <v>0</v>
          </cell>
          <cell r="AK24">
            <v>0</v>
          </cell>
          <cell r="AL24">
            <v>0</v>
          </cell>
          <cell r="AM24">
            <v>0</v>
          </cell>
          <cell r="AN24">
            <v>0</v>
          </cell>
          <cell r="AO24">
            <v>0</v>
          </cell>
          <cell r="AP24">
            <v>0</v>
          </cell>
          <cell r="AQ24">
            <v>0</v>
          </cell>
        </row>
        <row r="25">
          <cell r="C25">
            <v>0</v>
          </cell>
          <cell r="D25">
            <v>0</v>
          </cell>
          <cell r="E25">
            <v>0</v>
          </cell>
          <cell r="F25">
            <v>0</v>
          </cell>
          <cell r="G25">
            <v>0</v>
          </cell>
          <cell r="H25">
            <v>0</v>
          </cell>
          <cell r="I25">
            <v>0</v>
          </cell>
          <cell r="J25">
            <v>0</v>
          </cell>
          <cell r="K25">
            <v>0</v>
          </cell>
          <cell r="L25">
            <v>0</v>
          </cell>
          <cell r="M25">
            <v>0</v>
          </cell>
          <cell r="N25">
            <v>0</v>
          </cell>
          <cell r="AF25">
            <v>0</v>
          </cell>
          <cell r="AG25">
            <v>0</v>
          </cell>
          <cell r="AH25">
            <v>0</v>
          </cell>
          <cell r="AI25">
            <v>0</v>
          </cell>
          <cell r="AJ25">
            <v>0</v>
          </cell>
          <cell r="AK25">
            <v>0</v>
          </cell>
          <cell r="AL25">
            <v>0</v>
          </cell>
          <cell r="AM25">
            <v>0</v>
          </cell>
          <cell r="AN25">
            <v>0</v>
          </cell>
          <cell r="AO25">
            <v>0</v>
          </cell>
          <cell r="AP25">
            <v>0</v>
          </cell>
          <cell r="AQ25">
            <v>0</v>
          </cell>
        </row>
        <row r="26">
          <cell r="C26">
            <v>0</v>
          </cell>
          <cell r="D26">
            <v>0</v>
          </cell>
          <cell r="E26">
            <v>0</v>
          </cell>
          <cell r="F26">
            <v>0</v>
          </cell>
          <cell r="G26">
            <v>0</v>
          </cell>
          <cell r="H26">
            <v>0</v>
          </cell>
          <cell r="I26">
            <v>0</v>
          </cell>
          <cell r="J26">
            <v>0</v>
          </cell>
          <cell r="K26">
            <v>0</v>
          </cell>
          <cell r="L26">
            <v>0</v>
          </cell>
          <cell r="M26">
            <v>0</v>
          </cell>
          <cell r="N26">
            <v>0</v>
          </cell>
          <cell r="AF26">
            <v>0</v>
          </cell>
          <cell r="AG26">
            <v>0</v>
          </cell>
          <cell r="AH26">
            <v>0</v>
          </cell>
          <cell r="AI26">
            <v>0</v>
          </cell>
          <cell r="AJ26">
            <v>0</v>
          </cell>
          <cell r="AK26">
            <v>0</v>
          </cell>
          <cell r="AL26">
            <v>0</v>
          </cell>
          <cell r="AM26">
            <v>0</v>
          </cell>
          <cell r="AN26">
            <v>0</v>
          </cell>
          <cell r="AO26">
            <v>0</v>
          </cell>
          <cell r="AP26">
            <v>0</v>
          </cell>
          <cell r="AQ26">
            <v>0</v>
          </cell>
        </row>
        <row r="27">
          <cell r="C27">
            <v>0</v>
          </cell>
          <cell r="D27">
            <v>0</v>
          </cell>
          <cell r="E27">
            <v>0</v>
          </cell>
          <cell r="F27">
            <v>0</v>
          </cell>
          <cell r="G27">
            <v>0</v>
          </cell>
          <cell r="H27">
            <v>0</v>
          </cell>
          <cell r="I27">
            <v>0</v>
          </cell>
          <cell r="J27">
            <v>0</v>
          </cell>
          <cell r="K27">
            <v>0</v>
          </cell>
          <cell r="L27">
            <v>0</v>
          </cell>
          <cell r="M27">
            <v>0</v>
          </cell>
          <cell r="N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v>0</v>
          </cell>
          <cell r="E28">
            <v>0</v>
          </cell>
          <cell r="F28">
            <v>0</v>
          </cell>
          <cell r="G28">
            <v>0</v>
          </cell>
          <cell r="H28">
            <v>0</v>
          </cell>
          <cell r="I28">
            <v>0</v>
          </cell>
          <cell r="J28">
            <v>0</v>
          </cell>
          <cell r="K28">
            <v>0</v>
          </cell>
          <cell r="L28">
            <v>0</v>
          </cell>
          <cell r="M28">
            <v>0</v>
          </cell>
          <cell r="N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v>0</v>
          </cell>
          <cell r="E29">
            <v>0</v>
          </cell>
          <cell r="F29">
            <v>0</v>
          </cell>
          <cell r="G29">
            <v>0</v>
          </cell>
          <cell r="H29">
            <v>0</v>
          </cell>
          <cell r="I29">
            <v>0</v>
          </cell>
          <cell r="J29">
            <v>0</v>
          </cell>
          <cell r="K29">
            <v>0</v>
          </cell>
          <cell r="L29">
            <v>0</v>
          </cell>
          <cell r="M29">
            <v>0</v>
          </cell>
          <cell r="N29">
            <v>0</v>
          </cell>
          <cell r="AF29">
            <v>0</v>
          </cell>
          <cell r="AG29">
            <v>0</v>
          </cell>
          <cell r="AH29">
            <v>0</v>
          </cell>
          <cell r="AI29">
            <v>0</v>
          </cell>
          <cell r="AJ29">
            <v>0</v>
          </cell>
          <cell r="AK29">
            <v>0</v>
          </cell>
          <cell r="AL29">
            <v>0</v>
          </cell>
          <cell r="AM29">
            <v>0</v>
          </cell>
          <cell r="AN29">
            <v>0</v>
          </cell>
          <cell r="AO29">
            <v>0</v>
          </cell>
          <cell r="AP29">
            <v>0</v>
          </cell>
          <cell r="AQ29">
            <v>0</v>
          </cell>
        </row>
      </sheetData>
      <sheetData sheetId="6">
        <row r="7">
          <cell r="C7">
            <v>4534.481870482758</v>
          </cell>
          <cell r="D7">
            <v>1081.702107985846</v>
          </cell>
          <cell r="E7">
            <v>4514.2919736321555</v>
          </cell>
          <cell r="F7">
            <v>192.24156640026678</v>
          </cell>
          <cell r="G7">
            <v>0</v>
          </cell>
          <cell r="H7">
            <v>242.0940722537297</v>
          </cell>
          <cell r="I7">
            <v>15.862199463049876</v>
          </cell>
          <cell r="J7">
            <v>650.4336485287671</v>
          </cell>
          <cell r="K7">
            <v>1163.038132922688</v>
          </cell>
          <cell r="L7">
            <v>63.71278010077378</v>
          </cell>
          <cell r="M7">
            <v>220.53601066505587</v>
          </cell>
          <cell r="N7">
            <v>105.32117540051006</v>
          </cell>
          <cell r="AF7">
            <v>4642.193792502587</v>
          </cell>
          <cell r="AG7">
            <v>1142.868922409013</v>
          </cell>
          <cell r="AH7">
            <v>4526.995441725426</v>
          </cell>
          <cell r="AI7">
            <v>195.27417773124154</v>
          </cell>
          <cell r="AJ7">
            <v>0</v>
          </cell>
          <cell r="AK7">
            <v>242.0940722537297</v>
          </cell>
          <cell r="AL7">
            <v>15.862199463049876</v>
          </cell>
          <cell r="AM7">
            <v>650.4336485287671</v>
          </cell>
          <cell r="AN7">
            <v>1164.7303479435861</v>
          </cell>
          <cell r="AO7">
            <v>65.66677666938361</v>
          </cell>
          <cell r="AP7">
            <v>220.5985612403105</v>
          </cell>
          <cell r="AQ7">
            <v>106.42734029772848</v>
          </cell>
        </row>
        <row r="8">
          <cell r="C8">
            <v>4684.905522150136</v>
          </cell>
          <cell r="D8">
            <v>1493.1282746039847</v>
          </cell>
          <cell r="E8">
            <v>4721.935505966321</v>
          </cell>
          <cell r="F8">
            <v>242.25811626110064</v>
          </cell>
          <cell r="G8">
            <v>0</v>
          </cell>
          <cell r="H8">
            <v>222.81729751093985</v>
          </cell>
          <cell r="I8">
            <v>19.094474202503015</v>
          </cell>
          <cell r="J8">
            <v>635.8192365717032</v>
          </cell>
          <cell r="K8">
            <v>1027.2407844132797</v>
          </cell>
          <cell r="L8">
            <v>71.3092866731946</v>
          </cell>
          <cell r="M8">
            <v>158.7746088884382</v>
          </cell>
          <cell r="N8">
            <v>124.8029454310001</v>
          </cell>
          <cell r="AF8">
            <v>4649.945378894588</v>
          </cell>
          <cell r="AG8">
            <v>1473.1328561126788</v>
          </cell>
          <cell r="AH8">
            <v>4717.801107214961</v>
          </cell>
          <cell r="AI8">
            <v>241.27216060102526</v>
          </cell>
          <cell r="AJ8">
            <v>0</v>
          </cell>
          <cell r="AK8">
            <v>222.81729751093985</v>
          </cell>
          <cell r="AL8">
            <v>19.094474202503015</v>
          </cell>
          <cell r="AM8">
            <v>635.8192365717032</v>
          </cell>
          <cell r="AN8">
            <v>1026.7349688086633</v>
          </cell>
          <cell r="AO8">
            <v>70.674959708732</v>
          </cell>
          <cell r="AP8">
            <v>158.7574920045628</v>
          </cell>
          <cell r="AQ8">
            <v>124.37307819064931</v>
          </cell>
        </row>
        <row r="9">
          <cell r="C9">
            <v>4626.643075479911</v>
          </cell>
          <cell r="D9">
            <v>1049.6178242928252</v>
          </cell>
          <cell r="E9">
            <v>4621.721336005361</v>
          </cell>
          <cell r="F9">
            <v>251.96433453804835</v>
          </cell>
          <cell r="G9">
            <v>0</v>
          </cell>
          <cell r="H9">
            <v>276.61969293668625</v>
          </cell>
          <cell r="I9">
            <v>22.272600067275263</v>
          </cell>
          <cell r="J9">
            <v>628.2800115082612</v>
          </cell>
          <cell r="K9">
            <v>917.3513275501498</v>
          </cell>
          <cell r="L9">
            <v>73.09523184413526</v>
          </cell>
          <cell r="M9">
            <v>184.7846074869285</v>
          </cell>
          <cell r="N9">
            <v>116.92538592148091</v>
          </cell>
          <cell r="AF9">
            <v>4671.582808875514</v>
          </cell>
          <cell r="AG9">
            <v>1075.5250967846855</v>
          </cell>
          <cell r="AH9">
            <v>4627.05567472683</v>
          </cell>
          <cell r="AI9">
            <v>253.23326402096097</v>
          </cell>
          <cell r="AJ9">
            <v>0</v>
          </cell>
          <cell r="AK9">
            <v>276.61969293668625</v>
          </cell>
          <cell r="AL9">
            <v>22.272600067275263</v>
          </cell>
          <cell r="AM9">
            <v>628.2800115082612</v>
          </cell>
          <cell r="AN9">
            <v>917.9816577598374</v>
          </cell>
          <cell r="AO9">
            <v>73.91046755005578</v>
          </cell>
          <cell r="AP9">
            <v>184.8092431411336</v>
          </cell>
          <cell r="AQ9">
            <v>117.4533377518233</v>
          </cell>
        </row>
        <row r="10">
          <cell r="C10">
            <v>4726.895937195197</v>
          </cell>
          <cell r="D10">
            <v>1473.082816808952</v>
          </cell>
          <cell r="E10">
            <v>4628.0583087805735</v>
          </cell>
          <cell r="F10">
            <v>260.61928713230003</v>
          </cell>
          <cell r="G10">
            <v>0</v>
          </cell>
          <cell r="H10">
            <v>223.7052112575103</v>
          </cell>
          <cell r="I10">
            <v>25.550786978112146</v>
          </cell>
          <cell r="J10">
            <v>636.1785391991727</v>
          </cell>
          <cell r="K10">
            <v>823.7852388333381</v>
          </cell>
          <cell r="L10">
            <v>75.47947710649254</v>
          </cell>
          <cell r="M10">
            <v>171.12862181015885</v>
          </cell>
          <cell r="N10">
            <v>117.7692512021271</v>
          </cell>
          <cell r="AF10">
            <v>4770.458098547667</v>
          </cell>
          <cell r="AG10">
            <v>1498.372020198662</v>
          </cell>
          <cell r="AH10">
            <v>4633.24214958358</v>
          </cell>
          <cell r="AI10">
            <v>261.851774814553</v>
          </cell>
          <cell r="AJ10">
            <v>0</v>
          </cell>
          <cell r="AK10">
            <v>223.7052112575103</v>
          </cell>
          <cell r="AL10">
            <v>25.550786978112146</v>
          </cell>
          <cell r="AM10">
            <v>636.1785391991727</v>
          </cell>
          <cell r="AN10">
            <v>824.3122801559705</v>
          </cell>
          <cell r="AO10">
            <v>76.27008110062205</v>
          </cell>
          <cell r="AP10">
            <v>171.15933186685254</v>
          </cell>
          <cell r="AQ10">
            <v>118.28829227695398</v>
          </cell>
        </row>
        <row r="11">
          <cell r="C11">
            <v>4712.635474357223</v>
          </cell>
          <cell r="D11">
            <v>1377.3047954081546</v>
          </cell>
          <cell r="E11">
            <v>4314.068780037628</v>
          </cell>
          <cell r="F11">
            <v>345.22086130487065</v>
          </cell>
          <cell r="G11">
            <v>0</v>
          </cell>
          <cell r="H11">
            <v>172.6702751602881</v>
          </cell>
          <cell r="I11">
            <v>28.77771505228545</v>
          </cell>
          <cell r="J11">
            <v>629.2216356615018</v>
          </cell>
          <cell r="K11">
            <v>759.2053874483739</v>
          </cell>
          <cell r="L11">
            <v>74.34054787789084</v>
          </cell>
          <cell r="M11">
            <v>120.79633530190654</v>
          </cell>
          <cell r="N11">
            <v>114.82824309783757</v>
          </cell>
          <cell r="AF11">
            <v>4843.559256864514</v>
          </cell>
          <cell r="AG11">
            <v>1453.8617841664734</v>
          </cell>
          <cell r="AH11">
            <v>4329.693311229989</v>
          </cell>
          <cell r="AI11">
            <v>348.9322689558061</v>
          </cell>
          <cell r="AJ11">
            <v>0</v>
          </cell>
          <cell r="AK11">
            <v>172.6702751602881</v>
          </cell>
          <cell r="AL11">
            <v>28.77771505228545</v>
          </cell>
          <cell r="AM11">
            <v>629.2216356615018</v>
          </cell>
          <cell r="AN11">
            <v>760.8110031969409</v>
          </cell>
          <cell r="AO11">
            <v>76.71768836344846</v>
          </cell>
          <cell r="AP11">
            <v>120.84683409116218</v>
          </cell>
          <cell r="AQ11">
            <v>116.34605110603539</v>
          </cell>
        </row>
        <row r="12">
          <cell r="C12">
            <v>4728.77593548683</v>
          </cell>
          <cell r="D12">
            <v>2116.141512214931</v>
          </cell>
          <cell r="E12">
            <v>4583.650405874469</v>
          </cell>
          <cell r="F12">
            <v>361.4338552800037</v>
          </cell>
          <cell r="G12">
            <v>0</v>
          </cell>
          <cell r="H12">
            <v>212.3068045457926</v>
          </cell>
          <cell r="I12">
            <v>32.016324124142734</v>
          </cell>
          <cell r="J12">
            <v>640.8646421969296</v>
          </cell>
          <cell r="K12">
            <v>738.0330756375412</v>
          </cell>
          <cell r="L12">
            <v>72.5493667130214</v>
          </cell>
          <cell r="M12">
            <v>141.52744933428346</v>
          </cell>
          <cell r="N12">
            <v>121.5819339901262</v>
          </cell>
          <cell r="AF12">
            <v>4777.669251480866</v>
          </cell>
          <cell r="AG12">
            <v>2144.953687045014</v>
          </cell>
          <cell r="AH12">
            <v>4589.506566991816</v>
          </cell>
          <cell r="AI12">
            <v>362.82225674871285</v>
          </cell>
          <cell r="AJ12">
            <v>0</v>
          </cell>
          <cell r="AK12">
            <v>212.3068045457926</v>
          </cell>
          <cell r="AL12">
            <v>32.016324124142734</v>
          </cell>
          <cell r="AM12">
            <v>640.8646421969296</v>
          </cell>
          <cell r="AN12">
            <v>738.5128395568232</v>
          </cell>
          <cell r="AO12">
            <v>73.4373780599396</v>
          </cell>
          <cell r="AP12">
            <v>141.55271086360776</v>
          </cell>
          <cell r="AQ12">
            <v>122.1941987402081</v>
          </cell>
        </row>
        <row r="13">
          <cell r="C13">
            <v>4946.702232532182</v>
          </cell>
          <cell r="D13">
            <v>2753.5472153853293</v>
          </cell>
          <cell r="E13">
            <v>4816.882315897903</v>
          </cell>
          <cell r="F13">
            <v>196.60779901509383</v>
          </cell>
          <cell r="G13">
            <v>0</v>
          </cell>
          <cell r="H13">
            <v>293.9780738180464</v>
          </cell>
          <cell r="I13">
            <v>34.713331302593936</v>
          </cell>
          <cell r="J13">
            <v>641.4650781694723</v>
          </cell>
          <cell r="K13">
            <v>661.5441778451708</v>
          </cell>
          <cell r="L13">
            <v>89.31643584702816</v>
          </cell>
          <cell r="M13">
            <v>153.7726399544897</v>
          </cell>
          <cell r="N13">
            <v>134.52597873962148</v>
          </cell>
          <cell r="AF13">
            <v>4904.976187353085</v>
          </cell>
          <cell r="AG13">
            <v>2728.7983478739557</v>
          </cell>
          <cell r="AH13">
            <v>4811.874834402607</v>
          </cell>
          <cell r="AI13">
            <v>195.4194710774297</v>
          </cell>
          <cell r="AJ13">
            <v>0</v>
          </cell>
          <cell r="AK13">
            <v>293.9780738180464</v>
          </cell>
          <cell r="AL13">
            <v>34.713331302593936</v>
          </cell>
          <cell r="AM13">
            <v>641.4650781694723</v>
          </cell>
          <cell r="AN13">
            <v>661.1444069793162</v>
          </cell>
          <cell r="AO13">
            <v>88.55772367204551</v>
          </cell>
          <cell r="AP13">
            <v>153.73777154936724</v>
          </cell>
          <cell r="AQ13">
            <v>133.96968150297346</v>
          </cell>
        </row>
        <row r="14">
          <cell r="C14">
            <v>4830.756620526764</v>
          </cell>
          <cell r="D14">
            <v>2898.500706034097</v>
          </cell>
          <cell r="E14">
            <v>4612.651319418864</v>
          </cell>
          <cell r="F14">
            <v>186.01258206597896</v>
          </cell>
          <cell r="G14">
            <v>0</v>
          </cell>
          <cell r="H14">
            <v>256.3918923040196</v>
          </cell>
          <cell r="I14">
            <v>37.14870971931364</v>
          </cell>
          <cell r="J14">
            <v>609.7099595000202</v>
          </cell>
          <cell r="K14">
            <v>525.1838825007868</v>
          </cell>
          <cell r="L14">
            <v>85.81064710557824</v>
          </cell>
          <cell r="M14">
            <v>137.2131173005804</v>
          </cell>
          <cell r="N14">
            <v>161.9359895860704</v>
          </cell>
          <cell r="AF14">
            <v>4907.114707158524</v>
          </cell>
          <cell r="AG14">
            <v>2944.1408141617103</v>
          </cell>
          <cell r="AH14">
            <v>4621.849210793124</v>
          </cell>
          <cell r="AI14">
            <v>188.19195604771755</v>
          </cell>
          <cell r="AJ14">
            <v>0</v>
          </cell>
          <cell r="AK14">
            <v>256.3918923040196</v>
          </cell>
          <cell r="AL14">
            <v>37.14870971931364</v>
          </cell>
          <cell r="AM14">
            <v>609.7099595000202</v>
          </cell>
          <cell r="AN14">
            <v>525.8725513378425</v>
          </cell>
          <cell r="AO14">
            <v>87.20009977459533</v>
          </cell>
          <cell r="AP14">
            <v>137.2702186355858</v>
          </cell>
          <cell r="AQ14">
            <v>163.19087416343524</v>
          </cell>
        </row>
        <row r="15">
          <cell r="C15">
            <v>5057.727728684916</v>
          </cell>
          <cell r="D15">
            <v>3106.772551989772</v>
          </cell>
          <cell r="E15">
            <v>4775.6760376196835</v>
          </cell>
          <cell r="F15">
            <v>153.86910485651427</v>
          </cell>
          <cell r="G15">
            <v>0</v>
          </cell>
          <cell r="H15">
            <v>114.11288651694757</v>
          </cell>
          <cell r="I15">
            <v>39.68995619946195</v>
          </cell>
          <cell r="J15">
            <v>608.1276114232207</v>
          </cell>
          <cell r="K15">
            <v>493.6115956314195</v>
          </cell>
          <cell r="L15">
            <v>88.35992560504678</v>
          </cell>
          <cell r="M15">
            <v>110.88396817825551</v>
          </cell>
          <cell r="N15">
            <v>179.2682451167201</v>
          </cell>
          <cell r="AF15">
            <v>5103.966209856465</v>
          </cell>
          <cell r="AG15">
            <v>3134.597994622095</v>
          </cell>
          <cell r="AH15">
            <v>4781.260052704284</v>
          </cell>
          <cell r="AI15">
            <v>155.1930364288815</v>
          </cell>
          <cell r="AJ15">
            <v>0</v>
          </cell>
          <cell r="AK15">
            <v>114.11288651694757</v>
          </cell>
          <cell r="AL15">
            <v>39.68995619946195</v>
          </cell>
          <cell r="AM15">
            <v>608.1276114232207</v>
          </cell>
          <cell r="AN15">
            <v>494.0172549904899</v>
          </cell>
          <cell r="AO15">
            <v>89.20249685378016</v>
          </cell>
          <cell r="AP15">
            <v>110.91052178566883</v>
          </cell>
          <cell r="AQ15">
            <v>180.10939986739973</v>
          </cell>
        </row>
        <row r="16">
          <cell r="C16">
            <v>5036.87436678207</v>
          </cell>
          <cell r="D16">
            <v>3617.397765180468</v>
          </cell>
          <cell r="E16">
            <v>5047.1972273657875</v>
          </cell>
          <cell r="F16">
            <v>161.46473847811208</v>
          </cell>
          <cell r="G16">
            <v>0</v>
          </cell>
          <cell r="H16">
            <v>139.83411089826143</v>
          </cell>
          <cell r="I16">
            <v>46.30081077381697</v>
          </cell>
          <cell r="J16">
            <v>614.4446823253292</v>
          </cell>
          <cell r="K16">
            <v>496.0598762353024</v>
          </cell>
          <cell r="L16">
            <v>94.14502900895403</v>
          </cell>
          <cell r="M16">
            <v>85.18620129795612</v>
          </cell>
          <cell r="N16">
            <v>195.76359711675642</v>
          </cell>
          <cell r="AF16">
            <v>5103.8617334241435</v>
          </cell>
          <cell r="AG16">
            <v>3657.990953609781</v>
          </cell>
          <cell r="AH16">
            <v>5055.310635083739</v>
          </cell>
          <cell r="AI16">
            <v>163.38923613471275</v>
          </cell>
          <cell r="AJ16">
            <v>0</v>
          </cell>
          <cell r="AK16">
            <v>139.83411089826143</v>
          </cell>
          <cell r="AL16">
            <v>46.30081077381697</v>
          </cell>
          <cell r="AM16">
            <v>614.4446823253292</v>
          </cell>
          <cell r="AN16">
            <v>496.6198811269464</v>
          </cell>
          <cell r="AO16">
            <v>95.36763185369081</v>
          </cell>
          <cell r="AP16">
            <v>85.21155789971493</v>
          </cell>
          <cell r="AQ16">
            <v>197.09817923116952</v>
          </cell>
        </row>
        <row r="17">
          <cell r="C17">
            <v>4983.8084771376925</v>
          </cell>
          <cell r="D17">
            <v>3592.8347883655547</v>
          </cell>
          <cell r="E17">
            <v>5111.344259650627</v>
          </cell>
          <cell r="F17">
            <v>180.29457626995205</v>
          </cell>
          <cell r="G17">
            <v>0</v>
          </cell>
          <cell r="H17">
            <v>79.92329857547738</v>
          </cell>
          <cell r="I17">
            <v>49.62195230427741</v>
          </cell>
          <cell r="J17">
            <v>608.3883560459544</v>
          </cell>
          <cell r="K17">
            <v>468.135325903581</v>
          </cell>
          <cell r="L17">
            <v>110.9913121500395</v>
          </cell>
          <cell r="M17">
            <v>53.903683877432336</v>
          </cell>
          <cell r="N17">
            <v>172.78509546448268</v>
          </cell>
          <cell r="AF17">
            <v>5106.069532411124</v>
          </cell>
          <cell r="AG17">
            <v>3667.4232024752223</v>
          </cell>
          <cell r="AH17">
            <v>5126.19109593335</v>
          </cell>
          <cell r="AI17">
            <v>183.82103068498589</v>
          </cell>
          <cell r="AJ17">
            <v>0</v>
          </cell>
          <cell r="AK17">
            <v>79.92329857547738</v>
          </cell>
          <cell r="AL17">
            <v>49.62195230427741</v>
          </cell>
          <cell r="AM17">
            <v>608.3883560459544</v>
          </cell>
          <cell r="AN17">
            <v>468.90820983568636</v>
          </cell>
          <cell r="AO17">
            <v>113.22720936475358</v>
          </cell>
          <cell r="AP17">
            <v>53.93284084046049</v>
          </cell>
          <cell r="AQ17">
            <v>174.89122043046459</v>
          </cell>
        </row>
        <row r="18">
          <cell r="C18">
            <v>4891.404801140796</v>
          </cell>
          <cell r="D18">
            <v>3221.6408819293993</v>
          </cell>
          <cell r="E18">
            <v>4975.419613792351</v>
          </cell>
          <cell r="F18">
            <v>233.4036943467967</v>
          </cell>
          <cell r="G18">
            <v>0</v>
          </cell>
          <cell r="H18">
            <v>91.34748113993051</v>
          </cell>
          <cell r="I18">
            <v>55.88030903506056</v>
          </cell>
          <cell r="J18">
            <v>588.9773479365384</v>
          </cell>
          <cell r="K18">
            <v>435.3460464297027</v>
          </cell>
          <cell r="L18">
            <v>116.43288072145465</v>
          </cell>
          <cell r="M18">
            <v>41.635206814689255</v>
          </cell>
          <cell r="N18">
            <v>152.08736309733632</v>
          </cell>
          <cell r="AF18">
            <v>4969.95736274436</v>
          </cell>
          <cell r="AG18">
            <v>3269.8969728249067</v>
          </cell>
          <cell r="AH18">
            <v>4984.985010999641</v>
          </cell>
          <cell r="AI18">
            <v>235.6793606666551</v>
          </cell>
          <cell r="AJ18">
            <v>0</v>
          </cell>
          <cell r="AK18">
            <v>91.34748113993051</v>
          </cell>
          <cell r="AL18">
            <v>55.88030903506056</v>
          </cell>
          <cell r="AM18">
            <v>588.9773479365384</v>
          </cell>
          <cell r="AN18">
            <v>435.8362004257723</v>
          </cell>
          <cell r="AO18">
            <v>117.8727964638549</v>
          </cell>
          <cell r="AP18">
            <v>41.64700081274088</v>
          </cell>
          <cell r="AQ18">
            <v>153.27287099629444</v>
          </cell>
        </row>
        <row r="19">
          <cell r="C19">
            <v>4802.508602626468</v>
          </cell>
          <cell r="D19">
            <v>3376.3019799644435</v>
          </cell>
          <cell r="E19">
            <v>5050.383462313405</v>
          </cell>
          <cell r="F19">
            <v>242.56129659643386</v>
          </cell>
          <cell r="G19">
            <v>0</v>
          </cell>
          <cell r="H19">
            <v>184.28321141922495</v>
          </cell>
          <cell r="I19">
            <v>58.06721260921642</v>
          </cell>
          <cell r="J19">
            <v>591.7568712003331</v>
          </cell>
          <cell r="K19">
            <v>407.2579369223313</v>
          </cell>
          <cell r="L19">
            <v>101.60111358579975</v>
          </cell>
          <cell r="M19">
            <v>50.42429115437307</v>
          </cell>
          <cell r="N19">
            <v>182.79462897961207</v>
          </cell>
          <cell r="AF19">
            <v>4906.770693824107</v>
          </cell>
          <cell r="AG19">
            <v>3440.9022330783973</v>
          </cell>
          <cell r="AH19">
            <v>5063.137419042149</v>
          </cell>
          <cell r="AI19">
            <v>245.59347869262217</v>
          </cell>
          <cell r="AJ19">
            <v>0</v>
          </cell>
          <cell r="AK19">
            <v>184.28321141922495</v>
          </cell>
          <cell r="AL19">
            <v>58.06721260921642</v>
          </cell>
          <cell r="AM19">
            <v>591.7568712003331</v>
          </cell>
          <cell r="AN19">
            <v>407.8300633975217</v>
          </cell>
          <cell r="AO19">
            <v>103.5167652352963</v>
          </cell>
          <cell r="AP19">
            <v>50.44564990200572</v>
          </cell>
          <cell r="AQ19">
            <v>184.75627037297264</v>
          </cell>
        </row>
        <row r="20">
          <cell r="C20">
            <v>4780.223442889963</v>
          </cell>
          <cell r="D20">
            <v>3432.672352243948</v>
          </cell>
          <cell r="E20">
            <v>5034.057689993173</v>
          </cell>
          <cell r="F20">
            <v>258.5469636926364</v>
          </cell>
          <cell r="G20">
            <v>0</v>
          </cell>
          <cell r="H20">
            <v>166.61054794863708</v>
          </cell>
          <cell r="I20">
            <v>61.474075284066515</v>
          </cell>
          <cell r="J20">
            <v>589.9392993357651</v>
          </cell>
          <cell r="K20">
            <v>372.2006466376328</v>
          </cell>
          <cell r="L20">
            <v>126.45949195840667</v>
          </cell>
          <cell r="M20">
            <v>40.078383816695876</v>
          </cell>
          <cell r="N20">
            <v>152.26861805994415</v>
          </cell>
          <cell r="AF20">
            <v>4832.346427987302</v>
          </cell>
          <cell r="AG20">
            <v>3465.273440078515</v>
          </cell>
          <cell r="AH20">
            <v>5040.46633186864</v>
          </cell>
          <cell r="AI20">
            <v>260.0690987547598</v>
          </cell>
          <cell r="AJ20">
            <v>0</v>
          </cell>
          <cell r="AK20">
            <v>166.61054794863708</v>
          </cell>
          <cell r="AL20">
            <v>61.474075284066515</v>
          </cell>
          <cell r="AM20">
            <v>589.9392993357651</v>
          </cell>
          <cell r="AN20">
            <v>372.4546517501253</v>
          </cell>
          <cell r="AO20">
            <v>127.41981165951867</v>
          </cell>
          <cell r="AP20">
            <v>40.08704992058168</v>
          </cell>
          <cell r="AQ20">
            <v>153.09008194443356</v>
          </cell>
        </row>
        <row r="21">
          <cell r="C21">
            <v>4562.676360364035</v>
          </cell>
          <cell r="D21">
            <v>3852.281353648223</v>
          </cell>
          <cell r="E21">
            <v>5054.296859487616</v>
          </cell>
          <cell r="F21">
            <v>259.2618638500582</v>
          </cell>
          <cell r="G21">
            <v>0</v>
          </cell>
          <cell r="H21">
            <v>66.47652676283671</v>
          </cell>
          <cell r="I21">
            <v>65.11799157942959</v>
          </cell>
          <cell r="J21">
            <v>580.5975364931192</v>
          </cell>
          <cell r="K21">
            <v>407.6221919496026</v>
          </cell>
          <cell r="L21">
            <v>163.1317862643049</v>
          </cell>
          <cell r="M21">
            <v>32.475493805869434</v>
          </cell>
          <cell r="N21">
            <v>145.95265149021824</v>
          </cell>
          <cell r="AF21">
            <v>4618.156252054346</v>
          </cell>
          <cell r="AG21">
            <v>3887.3291349949413</v>
          </cell>
          <cell r="AH21">
            <v>5061.152878436017</v>
          </cell>
          <cell r="AI21">
            <v>260.88983012560794</v>
          </cell>
          <cell r="AJ21">
            <v>0</v>
          </cell>
          <cell r="AK21">
            <v>66.47652676283671</v>
          </cell>
          <cell r="AL21">
            <v>68.48874981121475</v>
          </cell>
          <cell r="AM21">
            <v>580.5975364931192</v>
          </cell>
          <cell r="AN21">
            <v>407.9016042901629</v>
          </cell>
          <cell r="AO21">
            <v>164.1574080862674</v>
          </cell>
          <cell r="AP21">
            <v>32.48543460032504</v>
          </cell>
          <cell r="AQ21">
            <v>146.80481561862157</v>
          </cell>
        </row>
        <row r="22">
          <cell r="C22">
            <v>4530.185428250646</v>
          </cell>
          <cell r="D22">
            <v>3917.492547397217</v>
          </cell>
          <cell r="E22">
            <v>5178.572990554825</v>
          </cell>
          <cell r="F22">
            <v>286.82786482867436</v>
          </cell>
          <cell r="G22">
            <v>0</v>
          </cell>
          <cell r="H22">
            <v>75.18055975917439</v>
          </cell>
          <cell r="I22">
            <v>70.04597493082392</v>
          </cell>
          <cell r="J22">
            <v>545.8247442137115</v>
          </cell>
          <cell r="K22">
            <v>422.3897830684511</v>
          </cell>
          <cell r="L22">
            <v>177.89991895580417</v>
          </cell>
          <cell r="M22">
            <v>48.82725874841688</v>
          </cell>
          <cell r="N22">
            <v>127.14070823353013</v>
          </cell>
          <cell r="AF22">
            <v>4545.711160376208</v>
          </cell>
          <cell r="AG22">
            <v>3927.403306523796</v>
          </cell>
          <cell r="AH22">
            <v>5180.500953459216</v>
          </cell>
          <cell r="AI22">
            <v>287.286013310346</v>
          </cell>
          <cell r="AJ22">
            <v>0</v>
          </cell>
          <cell r="AK22">
            <v>75.18055975917439</v>
          </cell>
          <cell r="AL22">
            <v>71.07644549065655</v>
          </cell>
          <cell r="AM22">
            <v>545.8247442137115</v>
          </cell>
          <cell r="AN22">
            <v>422.4684012118751</v>
          </cell>
          <cell r="AO22">
            <v>178.18810145988593</v>
          </cell>
          <cell r="AP22">
            <v>48.82967532387925</v>
          </cell>
          <cell r="AQ22">
            <v>127.37624603098253</v>
          </cell>
        </row>
        <row r="23">
          <cell r="C23">
            <v>4397.501106602664</v>
          </cell>
          <cell r="D23">
            <v>4184.6889122969</v>
          </cell>
          <cell r="E23">
            <v>5380.6769809805</v>
          </cell>
          <cell r="F23">
            <v>414.24662694760553</v>
          </cell>
          <cell r="G23">
            <v>0</v>
          </cell>
          <cell r="H23">
            <v>74.63501873905065</v>
          </cell>
          <cell r="I23">
            <v>78.34355173956968</v>
          </cell>
          <cell r="J23">
            <v>556.6586988058631</v>
          </cell>
          <cell r="K23">
            <v>420.0550317909304</v>
          </cell>
          <cell r="L23">
            <v>69.85753712473083</v>
          </cell>
          <cell r="M23">
            <v>36.15398460172702</v>
          </cell>
          <cell r="N23">
            <v>143.69748848029485</v>
          </cell>
          <cell r="AF23">
            <v>4472.376788207371</v>
          </cell>
          <cell r="AG23">
            <v>4232.951021383089</v>
          </cell>
          <cell r="AH23">
            <v>5390.050198546212</v>
          </cell>
          <cell r="AI23">
            <v>416.46862460197246</v>
          </cell>
          <cell r="AJ23">
            <v>0</v>
          </cell>
          <cell r="AK23">
            <v>74.63501873905065</v>
          </cell>
          <cell r="AL23">
            <v>83.88744297823574</v>
          </cell>
          <cell r="AM23">
            <v>556.6586988058631</v>
          </cell>
          <cell r="AN23">
            <v>421.30962473559975</v>
          </cell>
          <cell r="AO23">
            <v>71.25411370444017</v>
          </cell>
          <cell r="AP23">
            <v>36.16363692060271</v>
          </cell>
          <cell r="AQ23">
            <v>144.87346153725707</v>
          </cell>
        </row>
        <row r="24">
          <cell r="C24">
            <v>0</v>
          </cell>
          <cell r="D24">
            <v>0</v>
          </cell>
          <cell r="E24">
            <v>0</v>
          </cell>
          <cell r="F24">
            <v>0</v>
          </cell>
          <cell r="G24">
            <v>0</v>
          </cell>
          <cell r="H24">
            <v>0</v>
          </cell>
          <cell r="I24">
            <v>0</v>
          </cell>
          <cell r="J24">
            <v>0</v>
          </cell>
          <cell r="K24">
            <v>0</v>
          </cell>
          <cell r="L24">
            <v>0</v>
          </cell>
          <cell r="M24">
            <v>0</v>
          </cell>
          <cell r="N24">
            <v>0</v>
          </cell>
          <cell r="AF24">
            <v>0</v>
          </cell>
          <cell r="AG24">
            <v>0</v>
          </cell>
          <cell r="AH24">
            <v>0</v>
          </cell>
          <cell r="AI24">
            <v>0</v>
          </cell>
          <cell r="AJ24">
            <v>0</v>
          </cell>
          <cell r="AK24">
            <v>0</v>
          </cell>
          <cell r="AL24">
            <v>0</v>
          </cell>
          <cell r="AM24">
            <v>0</v>
          </cell>
          <cell r="AN24">
            <v>0</v>
          </cell>
          <cell r="AO24">
            <v>0</v>
          </cell>
          <cell r="AP24">
            <v>0</v>
          </cell>
          <cell r="AQ24">
            <v>0</v>
          </cell>
        </row>
        <row r="25">
          <cell r="C25">
            <v>0</v>
          </cell>
          <cell r="D25">
            <v>0</v>
          </cell>
          <cell r="E25">
            <v>0</v>
          </cell>
          <cell r="F25">
            <v>0</v>
          </cell>
          <cell r="G25">
            <v>0</v>
          </cell>
          <cell r="H25">
            <v>0</v>
          </cell>
          <cell r="I25">
            <v>0</v>
          </cell>
          <cell r="J25">
            <v>0</v>
          </cell>
          <cell r="K25">
            <v>0</v>
          </cell>
          <cell r="L25">
            <v>0</v>
          </cell>
          <cell r="M25">
            <v>0</v>
          </cell>
          <cell r="N25">
            <v>0</v>
          </cell>
          <cell r="AF25">
            <v>0</v>
          </cell>
          <cell r="AG25">
            <v>0</v>
          </cell>
          <cell r="AH25">
            <v>0</v>
          </cell>
          <cell r="AI25">
            <v>0</v>
          </cell>
          <cell r="AJ25">
            <v>0</v>
          </cell>
          <cell r="AK25">
            <v>0</v>
          </cell>
          <cell r="AL25">
            <v>0</v>
          </cell>
          <cell r="AM25">
            <v>0</v>
          </cell>
          <cell r="AN25">
            <v>0</v>
          </cell>
          <cell r="AO25">
            <v>0</v>
          </cell>
          <cell r="AP25">
            <v>0</v>
          </cell>
          <cell r="AQ25">
            <v>0</v>
          </cell>
        </row>
        <row r="26">
          <cell r="C26">
            <v>0</v>
          </cell>
          <cell r="D26">
            <v>0</v>
          </cell>
          <cell r="E26">
            <v>0</v>
          </cell>
          <cell r="F26">
            <v>0</v>
          </cell>
          <cell r="G26">
            <v>0</v>
          </cell>
          <cell r="H26">
            <v>0</v>
          </cell>
          <cell r="I26">
            <v>0</v>
          </cell>
          <cell r="J26">
            <v>0</v>
          </cell>
          <cell r="K26">
            <v>0</v>
          </cell>
          <cell r="L26">
            <v>0</v>
          </cell>
          <cell r="M26">
            <v>0</v>
          </cell>
          <cell r="N26">
            <v>0</v>
          </cell>
          <cell r="AF26">
            <v>0</v>
          </cell>
          <cell r="AG26">
            <v>0</v>
          </cell>
          <cell r="AH26">
            <v>0</v>
          </cell>
          <cell r="AI26">
            <v>0</v>
          </cell>
          <cell r="AJ26">
            <v>0</v>
          </cell>
          <cell r="AK26">
            <v>0</v>
          </cell>
          <cell r="AL26">
            <v>0</v>
          </cell>
          <cell r="AM26">
            <v>0</v>
          </cell>
          <cell r="AN26">
            <v>0</v>
          </cell>
          <cell r="AO26">
            <v>0</v>
          </cell>
          <cell r="AP26">
            <v>0</v>
          </cell>
          <cell r="AQ26">
            <v>0</v>
          </cell>
        </row>
        <row r="27">
          <cell r="C27">
            <v>0</v>
          </cell>
          <cell r="D27">
            <v>0</v>
          </cell>
          <cell r="E27">
            <v>0</v>
          </cell>
          <cell r="F27">
            <v>0</v>
          </cell>
          <cell r="G27">
            <v>0</v>
          </cell>
          <cell r="H27">
            <v>0</v>
          </cell>
          <cell r="I27">
            <v>0</v>
          </cell>
          <cell r="J27">
            <v>0</v>
          </cell>
          <cell r="K27">
            <v>0</v>
          </cell>
          <cell r="L27">
            <v>0</v>
          </cell>
          <cell r="M27">
            <v>0</v>
          </cell>
          <cell r="N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v>0</v>
          </cell>
          <cell r="E28">
            <v>0</v>
          </cell>
          <cell r="F28">
            <v>0</v>
          </cell>
          <cell r="G28">
            <v>0</v>
          </cell>
          <cell r="H28">
            <v>0</v>
          </cell>
          <cell r="I28">
            <v>0</v>
          </cell>
          <cell r="J28">
            <v>0</v>
          </cell>
          <cell r="K28">
            <v>0</v>
          </cell>
          <cell r="L28">
            <v>0</v>
          </cell>
          <cell r="M28">
            <v>0</v>
          </cell>
          <cell r="N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v>0</v>
          </cell>
          <cell r="E29">
            <v>0</v>
          </cell>
          <cell r="F29">
            <v>0</v>
          </cell>
          <cell r="G29">
            <v>0</v>
          </cell>
          <cell r="H29">
            <v>0</v>
          </cell>
          <cell r="I29">
            <v>0</v>
          </cell>
          <cell r="J29">
            <v>0</v>
          </cell>
          <cell r="K29">
            <v>0</v>
          </cell>
          <cell r="L29">
            <v>0</v>
          </cell>
          <cell r="M29">
            <v>0</v>
          </cell>
          <cell r="N29">
            <v>0</v>
          </cell>
          <cell r="AF29">
            <v>0</v>
          </cell>
          <cell r="AG29">
            <v>0</v>
          </cell>
          <cell r="AH29">
            <v>0</v>
          </cell>
          <cell r="AI29">
            <v>0</v>
          </cell>
          <cell r="AJ29">
            <v>0</v>
          </cell>
          <cell r="AK29">
            <v>0</v>
          </cell>
          <cell r="AL29">
            <v>0</v>
          </cell>
          <cell r="AM29">
            <v>0</v>
          </cell>
          <cell r="AN29">
            <v>0</v>
          </cell>
          <cell r="AO29">
            <v>0</v>
          </cell>
          <cell r="AP29">
            <v>0</v>
          </cell>
          <cell r="AQ29">
            <v>0</v>
          </cell>
        </row>
      </sheetData>
      <sheetData sheetId="7">
        <row r="7">
          <cell r="C7">
            <v>16451.9505557783</v>
          </cell>
          <cell r="D7">
            <v>3616.018967693024</v>
          </cell>
          <cell r="E7">
            <v>27120.08453422688</v>
          </cell>
          <cell r="F7">
            <v>1591.807233696157</v>
          </cell>
          <cell r="G7">
            <v>3488.4</v>
          </cell>
          <cell r="H7">
            <v>361.5228143133136</v>
          </cell>
          <cell r="I7">
            <v>102.41862308186258</v>
          </cell>
          <cell r="J7">
            <v>9099.403544515211</v>
          </cell>
          <cell r="K7">
            <v>8434.383882445076</v>
          </cell>
          <cell r="L7">
            <v>75.21331588902649</v>
          </cell>
          <cell r="M7">
            <v>178.24396056555997</v>
          </cell>
          <cell r="N7">
            <v>3781.2690574079047</v>
          </cell>
          <cell r="AF7">
            <v>17362.4810888411</v>
          </cell>
          <cell r="AG7">
            <v>4244.392333716878</v>
          </cell>
          <cell r="AH7">
            <v>27228.787395989242</v>
          </cell>
          <cell r="AI7">
            <v>1633.974447889752</v>
          </cell>
          <cell r="AJ7">
            <v>3802.918091741541</v>
          </cell>
          <cell r="AK7">
            <v>378.57318129402825</v>
          </cell>
          <cell r="AL7">
            <v>102.41862308186258</v>
          </cell>
          <cell r="AM7">
            <v>9099.403544515211</v>
          </cell>
          <cell r="AN7">
            <v>8576.67293897286</v>
          </cell>
          <cell r="AO7">
            <v>75.93428442186013</v>
          </cell>
          <cell r="AP7">
            <v>178.29451585689498</v>
          </cell>
          <cell r="AQ7">
            <v>3820.982885917101</v>
          </cell>
        </row>
        <row r="8">
          <cell r="C8">
            <v>17412.382264713804</v>
          </cell>
          <cell r="D8">
            <v>5202.8781312016035</v>
          </cell>
          <cell r="E8">
            <v>27481.920858062702</v>
          </cell>
          <cell r="F8">
            <v>2037.5316370817284</v>
          </cell>
          <cell r="G8">
            <v>3750.7100901606736</v>
          </cell>
          <cell r="H8">
            <v>470.11619202781185</v>
          </cell>
          <cell r="I8">
            <v>123.18049578444408</v>
          </cell>
          <cell r="J8">
            <v>8571.063561929957</v>
          </cell>
          <cell r="K8">
            <v>7073.0972246809815</v>
          </cell>
          <cell r="L8">
            <v>72.57327919552245</v>
          </cell>
          <cell r="M8">
            <v>186.5605085454531</v>
          </cell>
          <cell r="N8">
            <v>4391.1982762077905</v>
          </cell>
          <cell r="AF8">
            <v>17117.021012571066</v>
          </cell>
          <cell r="AG8">
            <v>4997.506858538677</v>
          </cell>
          <cell r="AH8">
            <v>27446.70239748068</v>
          </cell>
          <cell r="AI8">
            <v>2023.9411309675895</v>
          </cell>
          <cell r="AJ8">
            <v>3649.223785770436</v>
          </cell>
          <cell r="AK8">
            <v>464.63539107114065</v>
          </cell>
          <cell r="AL8">
            <v>123.18049578444408</v>
          </cell>
          <cell r="AM8">
            <v>8571.063561929957</v>
          </cell>
          <cell r="AN8">
            <v>7030.860851589656</v>
          </cell>
          <cell r="AO8">
            <v>72.34103130238165</v>
          </cell>
          <cell r="AP8">
            <v>186.54039616991105</v>
          </cell>
          <cell r="AQ8">
            <v>4376.073374481251</v>
          </cell>
        </row>
        <row r="9">
          <cell r="C9">
            <v>16693.041257569123</v>
          </cell>
          <cell r="D9">
            <v>4057.9311141454236</v>
          </cell>
          <cell r="E9">
            <v>27027.109066479898</v>
          </cell>
          <cell r="F9">
            <v>1992.3865206532148</v>
          </cell>
          <cell r="G9">
            <v>3838.463455761213</v>
          </cell>
          <cell r="H9">
            <v>550.6747281712542</v>
          </cell>
          <cell r="I9">
            <v>143.95935930500423</v>
          </cell>
          <cell r="J9">
            <v>8540.78818671623</v>
          </cell>
          <cell r="K9">
            <v>5899.710666346467</v>
          </cell>
          <cell r="L9">
            <v>75.67971180879431</v>
          </cell>
          <cell r="M9">
            <v>205.5324508507996</v>
          </cell>
          <cell r="N9">
            <v>3952.648699567778</v>
          </cell>
          <cell r="AF9">
            <v>17074.366816815218</v>
          </cell>
          <cell r="AG9">
            <v>4324.012756753933</v>
          </cell>
          <cell r="AH9">
            <v>27072.615139229536</v>
          </cell>
          <cell r="AI9">
            <v>2009.7970398775403</v>
          </cell>
          <cell r="AJ9">
            <v>3968.4179442319532</v>
          </cell>
          <cell r="AK9">
            <v>557.6449554039089</v>
          </cell>
          <cell r="AL9">
            <v>143.95935930500423</v>
          </cell>
          <cell r="AM9">
            <v>8540.78818671623</v>
          </cell>
          <cell r="AN9">
            <v>5951.961029906535</v>
          </cell>
          <cell r="AO9">
            <v>75.97649340005813</v>
          </cell>
          <cell r="AP9">
            <v>205.55985262660735</v>
          </cell>
          <cell r="AQ9">
            <v>3970.496048107116</v>
          </cell>
        </row>
        <row r="10">
          <cell r="C10">
            <v>16409.952230087176</v>
          </cell>
          <cell r="D10">
            <v>5283.7537570379645</v>
          </cell>
          <cell r="E10">
            <v>26031.64304024224</v>
          </cell>
          <cell r="F10">
            <v>1974.9207143651065</v>
          </cell>
          <cell r="G10">
            <v>3890.23438376687</v>
          </cell>
          <cell r="H10">
            <v>336.1364960603205</v>
          </cell>
          <cell r="I10">
            <v>164.4015647059939</v>
          </cell>
          <cell r="J10">
            <v>8539.42416893255</v>
          </cell>
          <cell r="K10">
            <v>5096.677545126497</v>
          </cell>
          <cell r="L10">
            <v>79.01072338005179</v>
          </cell>
          <cell r="M10">
            <v>144.06987260860524</v>
          </cell>
          <cell r="N10">
            <v>3795.092276631348</v>
          </cell>
          <cell r="AF10">
            <v>16777.831086616447</v>
          </cell>
          <cell r="AG10">
            <v>5542.837299141673</v>
          </cell>
          <cell r="AH10">
            <v>26075.41237574568</v>
          </cell>
          <cell r="AI10">
            <v>1991.6241817678633</v>
          </cell>
          <cell r="AJ10">
            <v>4015.1577189426666</v>
          </cell>
          <cell r="AK10">
            <v>342.823074116743</v>
          </cell>
          <cell r="AL10">
            <v>164.4015647059939</v>
          </cell>
          <cell r="AM10">
            <v>8539.42416893255</v>
          </cell>
          <cell r="AN10">
            <v>5140.053492945149</v>
          </cell>
          <cell r="AO10">
            <v>79.2952684233069</v>
          </cell>
          <cell r="AP10">
            <v>144.09572681060172</v>
          </cell>
          <cell r="AQ10">
            <v>3811.818278998037</v>
          </cell>
        </row>
        <row r="11">
          <cell r="C11">
            <v>16098.9216407586</v>
          </cell>
          <cell r="D11">
            <v>4930.747739598635</v>
          </cell>
          <cell r="E11">
            <v>25193.659076266707</v>
          </cell>
          <cell r="F11">
            <v>2545.218800567427</v>
          </cell>
          <cell r="G11">
            <v>4073.2356574514824</v>
          </cell>
          <cell r="H11">
            <v>361.3002703607226</v>
          </cell>
          <cell r="I11">
            <v>185.24277388605503</v>
          </cell>
          <cell r="J11">
            <v>8898.492539691219</v>
          </cell>
          <cell r="K11">
            <v>4655.625521913225</v>
          </cell>
          <cell r="L11">
            <v>82.68289350833766</v>
          </cell>
          <cell r="M11">
            <v>142.43420822893984</v>
          </cell>
          <cell r="N11">
            <v>3863.7529865007177</v>
          </cell>
          <cell r="AF11">
            <v>17205.62579043561</v>
          </cell>
          <cell r="AG11">
            <v>5714.007724979979</v>
          </cell>
          <cell r="AH11">
            <v>25325.354693975714</v>
          </cell>
          <cell r="AI11">
            <v>2595.140693459143</v>
          </cell>
          <cell r="AJ11">
            <v>4448.205788558806</v>
          </cell>
          <cell r="AK11">
            <v>381.160349565891</v>
          </cell>
          <cell r="AL11">
            <v>185.24277388605503</v>
          </cell>
          <cell r="AM11">
            <v>8898.492539691219</v>
          </cell>
          <cell r="AN11">
            <v>4786.322261899436</v>
          </cell>
          <cell r="AO11">
            <v>83.5342880593475</v>
          </cell>
          <cell r="AP11">
            <v>142.49375270970717</v>
          </cell>
          <cell r="AQ11">
            <v>3914.824352450403</v>
          </cell>
        </row>
        <row r="12">
          <cell r="C12">
            <v>16038.618985292938</v>
          </cell>
          <cell r="D12">
            <v>6395.379362845128</v>
          </cell>
          <cell r="E12">
            <v>25158.160461343003</v>
          </cell>
          <cell r="F12">
            <v>2592.1371688231297</v>
          </cell>
          <cell r="G12">
            <v>4363.537571000822</v>
          </cell>
          <cell r="H12">
            <v>372.8468030548247</v>
          </cell>
          <cell r="I12">
            <v>206.04897196484137</v>
          </cell>
          <cell r="J12">
            <v>7865.239885135385</v>
          </cell>
          <cell r="K12">
            <v>4402.013351967563</v>
          </cell>
          <cell r="L12">
            <v>79.9365070664735</v>
          </cell>
          <cell r="M12">
            <v>140.19248274867482</v>
          </cell>
          <cell r="N12">
            <v>3928.4748791608627</v>
          </cell>
          <cell r="AF12">
            <v>16452.149011139758</v>
          </cell>
          <cell r="AG12">
            <v>6689.700658662928</v>
          </cell>
          <cell r="AH12">
            <v>25207.369683143123</v>
          </cell>
          <cell r="AI12">
            <v>2610.6959681625203</v>
          </cell>
          <cell r="AJ12">
            <v>4503.268403688233</v>
          </cell>
          <cell r="AK12">
            <v>380.2028483461122</v>
          </cell>
          <cell r="AL12">
            <v>206.04897196484137</v>
          </cell>
          <cell r="AM12">
            <v>7865.239885135385</v>
          </cell>
          <cell r="AN12">
            <v>4440.8107990010185</v>
          </cell>
          <cell r="AO12">
            <v>80.25284170321298</v>
          </cell>
          <cell r="AP12">
            <v>140.21750599703168</v>
          </cell>
          <cell r="AQ12">
            <v>3948.257972019772</v>
          </cell>
        </row>
        <row r="13">
          <cell r="C13">
            <v>17010.457703063454</v>
          </cell>
          <cell r="D13">
            <v>8080.240453429735</v>
          </cell>
          <cell r="E13">
            <v>25391.778835044486</v>
          </cell>
          <cell r="F13">
            <v>1413.5427537749379</v>
          </cell>
          <cell r="G13">
            <v>4979.911239192552</v>
          </cell>
          <cell r="H13">
            <v>367.34552894780245</v>
          </cell>
          <cell r="I13">
            <v>222.22089790055196</v>
          </cell>
          <cell r="J13">
            <v>7332.312302170624</v>
          </cell>
          <cell r="K13">
            <v>3642.6946245957142</v>
          </cell>
          <cell r="L13">
            <v>80.64236308048021</v>
          </cell>
          <cell r="M13">
            <v>108.72070478431942</v>
          </cell>
          <cell r="N13">
            <v>4088.504140788751</v>
          </cell>
          <cell r="AF13">
            <v>16659.761983170465</v>
          </cell>
          <cell r="AG13">
            <v>7828.563542003054</v>
          </cell>
          <cell r="AH13">
            <v>25350.125494130865</v>
          </cell>
          <cell r="AI13">
            <v>1397.886960926415</v>
          </cell>
          <cell r="AJ13">
            <v>4861.443372424649</v>
          </cell>
          <cell r="AK13">
            <v>361.1422988948391</v>
          </cell>
          <cell r="AL13">
            <v>222.22089790055196</v>
          </cell>
          <cell r="AM13">
            <v>7332.312302170624</v>
          </cell>
          <cell r="AN13">
            <v>3610.77310888583</v>
          </cell>
          <cell r="AO13">
            <v>80.37416383428321</v>
          </cell>
          <cell r="AP13">
            <v>108.69605203997725</v>
          </cell>
          <cell r="AQ13">
            <v>4071.5971940647505</v>
          </cell>
        </row>
        <row r="14">
          <cell r="C14">
            <v>16356.80547600274</v>
          </cell>
          <cell r="D14">
            <v>8398.57309380397</v>
          </cell>
          <cell r="E14">
            <v>25835.04588606552</v>
          </cell>
          <cell r="F14">
            <v>1266.0329566691316</v>
          </cell>
          <cell r="G14">
            <v>4534.339175182957</v>
          </cell>
          <cell r="H14">
            <v>329.4797948096925</v>
          </cell>
          <cell r="I14">
            <v>239.09482267284508</v>
          </cell>
          <cell r="J14">
            <v>7534.109887837655</v>
          </cell>
          <cell r="K14">
            <v>2843.0021478151166</v>
          </cell>
          <cell r="L14">
            <v>78.61097143840198</v>
          </cell>
          <cell r="M14">
            <v>101.51663487735391</v>
          </cell>
          <cell r="N14">
            <v>4831.0253167560495</v>
          </cell>
          <cell r="AF14">
            <v>17001.79545258015</v>
          </cell>
          <cell r="AG14">
            <v>8863.710892168296</v>
          </cell>
          <cell r="AH14">
            <v>25911.65089174872</v>
          </cell>
          <cell r="AI14">
            <v>1294.7583444538077</v>
          </cell>
          <cell r="AJ14">
            <v>4751.023082907252</v>
          </cell>
          <cell r="AK14">
            <v>340.83305360179907</v>
          </cell>
          <cell r="AL14">
            <v>239.09482267284508</v>
          </cell>
          <cell r="AM14">
            <v>7534.109887837655</v>
          </cell>
          <cell r="AN14">
            <v>2898.065775488573</v>
          </cell>
          <cell r="AO14">
            <v>79.0997844317715</v>
          </cell>
          <cell r="AP14">
            <v>101.55888109616151</v>
          </cell>
          <cell r="AQ14">
            <v>4868.462202641346</v>
          </cell>
        </row>
        <row r="15">
          <cell r="C15">
            <v>17470.90658075769</v>
          </cell>
          <cell r="D15">
            <v>9384.898650219424</v>
          </cell>
          <cell r="E15">
            <v>27249.826305162744</v>
          </cell>
          <cell r="F15">
            <v>1043.029972047544</v>
          </cell>
          <cell r="G15">
            <v>4666.023687566776</v>
          </cell>
          <cell r="H15">
            <v>184.17137658857337</v>
          </cell>
          <cell r="I15">
            <v>255.5160488140255</v>
          </cell>
          <cell r="J15">
            <v>7708.91280975955</v>
          </cell>
          <cell r="K15">
            <v>2718.154769073847</v>
          </cell>
          <cell r="L15">
            <v>82.24798508447566</v>
          </cell>
          <cell r="M15">
            <v>101.59137218176113</v>
          </cell>
          <cell r="N15">
            <v>5594.326086007733</v>
          </cell>
          <cell r="AF15">
            <v>17861.10835142745</v>
          </cell>
          <cell r="AG15">
            <v>9667.311701590786</v>
          </cell>
          <cell r="AH15">
            <v>27296.18613548216</v>
          </cell>
          <cell r="AI15">
            <v>1060.346936517</v>
          </cell>
          <cell r="AJ15">
            <v>4796.902578212048</v>
          </cell>
          <cell r="AK15">
            <v>190.98811660373553</v>
          </cell>
          <cell r="AL15">
            <v>255.5160488140255</v>
          </cell>
          <cell r="AM15">
            <v>7708.91280975955</v>
          </cell>
          <cell r="AN15">
            <v>2750.224522221626</v>
          </cell>
          <cell r="AO15">
            <v>82.54282112869694</v>
          </cell>
          <cell r="AP15">
            <v>101.61570047247635</v>
          </cell>
          <cell r="AQ15">
            <v>5620.57554229617</v>
          </cell>
        </row>
        <row r="16">
          <cell r="C16">
            <v>17199.080047238065</v>
          </cell>
          <cell r="D16">
            <v>10755.05605475251</v>
          </cell>
          <cell r="E16">
            <v>28185.02615136338</v>
          </cell>
          <cell r="F16">
            <v>1073.7664725914565</v>
          </cell>
          <cell r="G16">
            <v>4716.208752945105</v>
          </cell>
          <cell r="H16">
            <v>302.77287350510323</v>
          </cell>
          <cell r="I16">
            <v>299.8422167197682</v>
          </cell>
          <cell r="J16">
            <v>7412.2646593832515</v>
          </cell>
          <cell r="K16">
            <v>2600.0981382866084</v>
          </cell>
          <cell r="L16">
            <v>81.0809210553798</v>
          </cell>
          <cell r="M16">
            <v>103.43239193181205</v>
          </cell>
          <cell r="N16">
            <v>6005.2367426930305</v>
          </cell>
          <cell r="AF16">
            <v>17766.79873111962</v>
          </cell>
          <cell r="AG16">
            <v>11167.091200462704</v>
          </cell>
          <cell r="AH16">
            <v>28252.646367265843</v>
          </cell>
          <cell r="AI16">
            <v>1098.8658193024244</v>
          </cell>
          <cell r="AJ16">
            <v>4906.664215261598</v>
          </cell>
          <cell r="AK16">
            <v>312.59865732729173</v>
          </cell>
          <cell r="AL16">
            <v>299.8422167197682</v>
          </cell>
          <cell r="AM16">
            <v>7412.2646593832515</v>
          </cell>
          <cell r="AN16">
            <v>2643.9829569871613</v>
          </cell>
          <cell r="AO16">
            <v>81.50826274818984</v>
          </cell>
          <cell r="AP16">
            <v>103.46317971118495</v>
          </cell>
          <cell r="AQ16">
            <v>6046.176333442554</v>
          </cell>
        </row>
        <row r="17">
          <cell r="C17">
            <v>17149.00472466361</v>
          </cell>
          <cell r="D17">
            <v>10650.337198080022</v>
          </cell>
          <cell r="E17">
            <v>29475.401330027235</v>
          </cell>
          <cell r="F17">
            <v>1124.4061097129206</v>
          </cell>
          <cell r="G17">
            <v>4921.05816288629</v>
          </cell>
          <cell r="H17">
            <v>234.5389210011699</v>
          </cell>
          <cell r="I17">
            <v>324.8576625748313</v>
          </cell>
          <cell r="J17">
            <v>7634.5683955604745</v>
          </cell>
          <cell r="K17">
            <v>2364.2198897589124</v>
          </cell>
          <cell r="L17">
            <v>78.43612440537436</v>
          </cell>
          <cell r="M17">
            <v>91.26751583055028</v>
          </cell>
          <cell r="N17">
            <v>5335.085345762044</v>
          </cell>
          <cell r="AF17">
            <v>18192.973268378802</v>
          </cell>
          <cell r="AG17">
            <v>11410.491766868727</v>
          </cell>
          <cell r="AH17">
            <v>29599.894626840865</v>
          </cell>
          <cell r="AI17">
            <v>1170.4348668840182</v>
          </cell>
          <cell r="AJ17">
            <v>5272.7219091934785</v>
          </cell>
          <cell r="AK17">
            <v>252.49708858110674</v>
          </cell>
          <cell r="AL17">
            <v>324.8576625748313</v>
          </cell>
          <cell r="AM17">
            <v>7634.5683955604745</v>
          </cell>
          <cell r="AN17">
            <v>2424.523218345268</v>
          </cell>
          <cell r="AO17">
            <v>79.22195646666773</v>
          </cell>
          <cell r="AP17">
            <v>91.31688320942543</v>
          </cell>
          <cell r="AQ17">
            <v>5400.116165765054</v>
          </cell>
        </row>
        <row r="18">
          <cell r="C18">
            <v>17896.99795563919</v>
          </cell>
          <cell r="D18">
            <v>10180.655709420695</v>
          </cell>
          <cell r="E18">
            <v>29271.92598075852</v>
          </cell>
          <cell r="F18">
            <v>1409.2240381970423</v>
          </cell>
          <cell r="G18">
            <v>5029.7667526730875</v>
          </cell>
          <cell r="H18">
            <v>347.68881150504694</v>
          </cell>
          <cell r="I18">
            <v>366.55300533341745</v>
          </cell>
          <cell r="J18">
            <v>7894.945400634733</v>
          </cell>
          <cell r="K18">
            <v>2373.69983597134</v>
          </cell>
          <cell r="L18">
            <v>78.36242398307877</v>
          </cell>
          <cell r="M18">
            <v>92.42325903662629</v>
          </cell>
          <cell r="N18">
            <v>5034.234317412394</v>
          </cell>
          <cell r="AF18">
            <v>18566.95954143809</v>
          </cell>
          <cell r="AG18">
            <v>10670.80274570971</v>
          </cell>
          <cell r="AH18">
            <v>29351.841741895638</v>
          </cell>
          <cell r="AI18">
            <v>1438.776728981729</v>
          </cell>
          <cell r="AJ18">
            <v>5255.836141670861</v>
          </cell>
          <cell r="AK18">
            <v>359.24549509820963</v>
          </cell>
          <cell r="AL18">
            <v>366.55300533341745</v>
          </cell>
          <cell r="AM18">
            <v>7894.945400634733</v>
          </cell>
          <cell r="AN18">
            <v>2411.77731975365</v>
          </cell>
          <cell r="AO18">
            <v>78.86732399766797</v>
          </cell>
          <cell r="AP18">
            <v>92.449439757713</v>
          </cell>
          <cell r="AQ18">
            <v>5073.475740413981</v>
          </cell>
        </row>
        <row r="19">
          <cell r="C19">
            <v>17101.551692197987</v>
          </cell>
          <cell r="D19">
            <v>9761.078512489858</v>
          </cell>
          <cell r="E19">
            <v>28252.96457756125</v>
          </cell>
          <cell r="F19">
            <v>1409.3501819545481</v>
          </cell>
          <cell r="G19">
            <v>5248.088662438044</v>
          </cell>
          <cell r="H19">
            <v>463.50233763254255</v>
          </cell>
          <cell r="I19">
            <v>381.1303695050466</v>
          </cell>
          <cell r="J19">
            <v>8080.619916955041</v>
          </cell>
          <cell r="K19">
            <v>1994.327074600218</v>
          </cell>
          <cell r="L19">
            <v>62.91413964152707</v>
          </cell>
          <cell r="M19">
            <v>74.1711162393463</v>
          </cell>
          <cell r="N19">
            <v>5498.041655216542</v>
          </cell>
          <cell r="AF19">
            <v>17991.753092646737</v>
          </cell>
          <cell r="AG19">
            <v>10414.409719262945</v>
          </cell>
          <cell r="AH19">
            <v>28359.876786460067</v>
          </cell>
          <cell r="AI19">
            <v>1448.6843452712562</v>
          </cell>
          <cell r="AJ19">
            <v>5549.993499687217</v>
          </cell>
          <cell r="AK19">
            <v>478.820640834238</v>
          </cell>
          <cell r="AL19">
            <v>381.1303695050466</v>
          </cell>
          <cell r="AM19">
            <v>8080.619916955041</v>
          </cell>
          <cell r="AN19">
            <v>2038.3240877808182</v>
          </cell>
          <cell r="AO19">
            <v>63.585497106641796</v>
          </cell>
          <cell r="AP19">
            <v>74.20253367957444</v>
          </cell>
          <cell r="AQ19">
            <v>5557.043312724195</v>
          </cell>
        </row>
        <row r="20">
          <cell r="C20">
            <v>17728.958237873336</v>
          </cell>
          <cell r="D20">
            <v>10357.988210388176</v>
          </cell>
          <cell r="E20">
            <v>28394.201506098398</v>
          </cell>
          <cell r="F20">
            <v>1531.812146346957</v>
          </cell>
          <cell r="G20">
            <v>5569.2</v>
          </cell>
          <cell r="H20">
            <v>481.5281262104854</v>
          </cell>
          <cell r="I20">
            <v>403.14600189748285</v>
          </cell>
          <cell r="J20">
            <v>7926.531781299017</v>
          </cell>
          <cell r="K20">
            <v>1901.706657359895</v>
          </cell>
          <cell r="L20">
            <v>73.10391277831513</v>
          </cell>
          <cell r="M20">
            <v>67.74601478914025</v>
          </cell>
          <cell r="N20">
            <v>4783.5601604816275</v>
          </cell>
          <cell r="AF20">
            <v>18173.52287153352</v>
          </cell>
          <cell r="AG20">
            <v>10685.810815821847</v>
          </cell>
          <cell r="AH20">
            <v>28447.8416966214</v>
          </cell>
          <cell r="AI20">
            <v>1551.5479029594946</v>
          </cell>
          <cell r="AJ20">
            <v>5721.290634784914</v>
          </cell>
          <cell r="AK20">
            <v>489.2125648560207</v>
          </cell>
          <cell r="AL20">
            <v>403.14600189748285</v>
          </cell>
          <cell r="AM20">
            <v>7926.531781299017</v>
          </cell>
          <cell r="AN20">
            <v>1921.1099600767955</v>
          </cell>
          <cell r="AO20">
            <v>73.44090550513728</v>
          </cell>
          <cell r="AP20">
            <v>67.76066343377366</v>
          </cell>
          <cell r="AQ20">
            <v>4809.366672428633</v>
          </cell>
        </row>
        <row r="21">
          <cell r="C21">
            <v>17344.018151601016</v>
          </cell>
          <cell r="D21">
            <v>11743.577453028764</v>
          </cell>
          <cell r="E21">
            <v>29038.70651778022</v>
          </cell>
          <cell r="F21">
            <v>1488.8794968823977</v>
          </cell>
          <cell r="G21">
            <v>5811.069172023661</v>
          </cell>
          <cell r="H21">
            <v>163.0751893082679</v>
          </cell>
          <cell r="I21">
            <v>428.4622347152102</v>
          </cell>
          <cell r="J21">
            <v>8163.933110652342</v>
          </cell>
          <cell r="K21">
            <v>2061.8249581121827</v>
          </cell>
          <cell r="L21">
            <v>81.65550016953785</v>
          </cell>
          <cell r="M21">
            <v>47.391905188679175</v>
          </cell>
          <cell r="N21">
            <v>4696.799910118638</v>
          </cell>
          <cell r="AF21">
            <v>17818.188706355362</v>
          </cell>
          <cell r="AG21">
            <v>12094.30140403246</v>
          </cell>
          <cell r="AH21">
            <v>29096.339442179953</v>
          </cell>
          <cell r="AI21">
            <v>1510.0638798947373</v>
          </cell>
          <cell r="AJ21">
            <v>5974.766207204079</v>
          </cell>
          <cell r="AK21">
            <v>171.30137272748019</v>
          </cell>
          <cell r="AL21">
            <v>450.64109142816176</v>
          </cell>
          <cell r="AM21">
            <v>8163.933110652342</v>
          </cell>
          <cell r="AN21">
            <v>2082.2296444752965</v>
          </cell>
          <cell r="AO21">
            <v>82.01659960059638</v>
          </cell>
          <cell r="AP21">
            <v>47.40641191769633</v>
          </cell>
          <cell r="AQ21">
            <v>4724.222806248478</v>
          </cell>
        </row>
        <row r="22">
          <cell r="C22">
            <v>17674.24304723445</v>
          </cell>
          <cell r="D22">
            <v>12120.153910401947</v>
          </cell>
          <cell r="E22">
            <v>29899.094458635926</v>
          </cell>
          <cell r="F22">
            <v>1607.7483633729526</v>
          </cell>
          <cell r="G22">
            <v>6336.255581751885</v>
          </cell>
          <cell r="H22">
            <v>187.32978638111854</v>
          </cell>
          <cell r="I22">
            <v>463.6270618123776</v>
          </cell>
          <cell r="J22">
            <v>8481.705689583174</v>
          </cell>
          <cell r="K22">
            <v>2064.7163854418627</v>
          </cell>
          <cell r="L22">
            <v>84.7107873670011</v>
          </cell>
          <cell r="M22">
            <v>72.32616547511657</v>
          </cell>
          <cell r="N22">
            <v>4164.257259832845</v>
          </cell>
          <cell r="AF22">
            <v>17808.066951891185</v>
          </cell>
          <cell r="AG22">
            <v>12220.438469786643</v>
          </cell>
          <cell r="AH22">
            <v>29915.503941399962</v>
          </cell>
          <cell r="AI22">
            <v>1613.7433200281805</v>
          </cell>
          <cell r="AJ22">
            <v>6382.677951033173</v>
          </cell>
          <cell r="AK22">
            <v>189.65286093272277</v>
          </cell>
          <cell r="AL22">
            <v>470.4939921614821</v>
          </cell>
          <cell r="AM22">
            <v>8481.705689583174</v>
          </cell>
          <cell r="AN22">
            <v>2070.413591529318</v>
          </cell>
          <cell r="AO22">
            <v>84.97206979478281</v>
          </cell>
          <cell r="AP22">
            <v>72.32974506654263</v>
          </cell>
          <cell r="AQ22">
            <v>4172.042307676574</v>
          </cell>
        </row>
        <row r="23">
          <cell r="C23">
            <v>16576.775980924802</v>
          </cell>
          <cell r="D23">
            <v>12704.663159466618</v>
          </cell>
          <cell r="E23">
            <v>31883.01782039913</v>
          </cell>
          <cell r="F23">
            <v>2218.91426266481</v>
          </cell>
          <cell r="G23">
            <v>6634.578152699131</v>
          </cell>
          <cell r="H23">
            <v>224.90138462180312</v>
          </cell>
          <cell r="I23">
            <v>519.0409457661465</v>
          </cell>
          <cell r="J23">
            <v>8870.273457538045</v>
          </cell>
          <cell r="K23">
            <v>1824.0189208622946</v>
          </cell>
          <cell r="L23">
            <v>39.104217747608345</v>
          </cell>
          <cell r="M23">
            <v>66.29622664362432</v>
          </cell>
          <cell r="N23">
            <v>4592.098910436165</v>
          </cell>
          <cell r="AF23">
            <v>17219.907649545476</v>
          </cell>
          <cell r="AG23">
            <v>13190.567772962662</v>
          </cell>
          <cell r="AH23">
            <v>31962.65611879004</v>
          </cell>
          <cell r="AI23">
            <v>2247.9805267354977</v>
          </cell>
          <cell r="AJ23">
            <v>6860.357866595014</v>
          </cell>
          <cell r="AK23">
            <v>236.21635303017143</v>
          </cell>
          <cell r="AL23">
            <v>556.0197361037968</v>
          </cell>
          <cell r="AM23">
            <v>8870.273457538045</v>
          </cell>
          <cell r="AN23">
            <v>1917.535364934931</v>
          </cell>
          <cell r="AO23">
            <v>40.36712496307565</v>
          </cell>
          <cell r="AP23">
            <v>66.31392627830827</v>
          </cell>
          <cell r="AQ23">
            <v>4629.966484159718</v>
          </cell>
        </row>
        <row r="24">
          <cell r="C24">
            <v>0</v>
          </cell>
          <cell r="D24">
            <v>0</v>
          </cell>
          <cell r="E24">
            <v>0</v>
          </cell>
          <cell r="F24">
            <v>0</v>
          </cell>
          <cell r="G24">
            <v>0</v>
          </cell>
          <cell r="H24">
            <v>0</v>
          </cell>
          <cell r="I24">
            <v>0</v>
          </cell>
          <cell r="J24">
            <v>0</v>
          </cell>
          <cell r="K24">
            <v>0</v>
          </cell>
          <cell r="L24">
            <v>0</v>
          </cell>
          <cell r="M24">
            <v>0</v>
          </cell>
          <cell r="N24">
            <v>0</v>
          </cell>
          <cell r="AF24">
            <v>0</v>
          </cell>
          <cell r="AG24">
            <v>0</v>
          </cell>
          <cell r="AH24">
            <v>0</v>
          </cell>
          <cell r="AI24">
            <v>0</v>
          </cell>
          <cell r="AJ24">
            <v>0</v>
          </cell>
          <cell r="AK24">
            <v>0</v>
          </cell>
          <cell r="AL24">
            <v>0</v>
          </cell>
          <cell r="AM24">
            <v>0</v>
          </cell>
          <cell r="AN24">
            <v>0</v>
          </cell>
          <cell r="AO24">
            <v>0</v>
          </cell>
          <cell r="AP24">
            <v>0</v>
          </cell>
          <cell r="AQ24">
            <v>0</v>
          </cell>
        </row>
        <row r="25">
          <cell r="C25">
            <v>0</v>
          </cell>
          <cell r="D25">
            <v>0</v>
          </cell>
          <cell r="E25">
            <v>0</v>
          </cell>
          <cell r="F25">
            <v>0</v>
          </cell>
          <cell r="G25">
            <v>0</v>
          </cell>
          <cell r="H25">
            <v>0</v>
          </cell>
          <cell r="I25">
            <v>0</v>
          </cell>
          <cell r="J25">
            <v>0</v>
          </cell>
          <cell r="K25">
            <v>0</v>
          </cell>
          <cell r="L25">
            <v>0</v>
          </cell>
          <cell r="M25">
            <v>0</v>
          </cell>
          <cell r="N25">
            <v>0</v>
          </cell>
          <cell r="AF25">
            <v>0</v>
          </cell>
          <cell r="AG25">
            <v>0</v>
          </cell>
          <cell r="AH25">
            <v>0</v>
          </cell>
          <cell r="AI25">
            <v>0</v>
          </cell>
          <cell r="AJ25">
            <v>0</v>
          </cell>
          <cell r="AK25">
            <v>0</v>
          </cell>
          <cell r="AL25">
            <v>0</v>
          </cell>
          <cell r="AM25">
            <v>0</v>
          </cell>
          <cell r="AN25">
            <v>0</v>
          </cell>
          <cell r="AO25">
            <v>0</v>
          </cell>
          <cell r="AP25">
            <v>0</v>
          </cell>
          <cell r="AQ25">
            <v>0</v>
          </cell>
        </row>
        <row r="26">
          <cell r="C26">
            <v>0</v>
          </cell>
          <cell r="D26">
            <v>0</v>
          </cell>
          <cell r="E26">
            <v>0</v>
          </cell>
          <cell r="F26">
            <v>0</v>
          </cell>
          <cell r="G26">
            <v>0</v>
          </cell>
          <cell r="H26">
            <v>0</v>
          </cell>
          <cell r="I26">
            <v>0</v>
          </cell>
          <cell r="J26">
            <v>0</v>
          </cell>
          <cell r="K26">
            <v>0</v>
          </cell>
          <cell r="L26">
            <v>0</v>
          </cell>
          <cell r="M26">
            <v>0</v>
          </cell>
          <cell r="N26">
            <v>0</v>
          </cell>
          <cell r="AF26">
            <v>0</v>
          </cell>
          <cell r="AG26">
            <v>0</v>
          </cell>
          <cell r="AH26">
            <v>0</v>
          </cell>
          <cell r="AI26">
            <v>0</v>
          </cell>
          <cell r="AJ26">
            <v>0</v>
          </cell>
          <cell r="AK26">
            <v>0</v>
          </cell>
          <cell r="AL26">
            <v>0</v>
          </cell>
          <cell r="AM26">
            <v>0</v>
          </cell>
          <cell r="AN26">
            <v>0</v>
          </cell>
          <cell r="AO26">
            <v>0</v>
          </cell>
          <cell r="AP26">
            <v>0</v>
          </cell>
          <cell r="AQ26">
            <v>0</v>
          </cell>
        </row>
        <row r="27">
          <cell r="C27">
            <v>0</v>
          </cell>
          <cell r="D27">
            <v>0</v>
          </cell>
          <cell r="E27">
            <v>0</v>
          </cell>
          <cell r="F27">
            <v>0</v>
          </cell>
          <cell r="G27">
            <v>0</v>
          </cell>
          <cell r="H27">
            <v>0</v>
          </cell>
          <cell r="I27">
            <v>0</v>
          </cell>
          <cell r="J27">
            <v>0</v>
          </cell>
          <cell r="K27">
            <v>0</v>
          </cell>
          <cell r="L27">
            <v>0</v>
          </cell>
          <cell r="M27">
            <v>0</v>
          </cell>
          <cell r="N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v>0</v>
          </cell>
          <cell r="E28">
            <v>0</v>
          </cell>
          <cell r="F28">
            <v>0</v>
          </cell>
          <cell r="G28">
            <v>0</v>
          </cell>
          <cell r="H28">
            <v>0</v>
          </cell>
          <cell r="I28">
            <v>0</v>
          </cell>
          <cell r="J28">
            <v>0</v>
          </cell>
          <cell r="K28">
            <v>0</v>
          </cell>
          <cell r="L28">
            <v>0</v>
          </cell>
          <cell r="M28">
            <v>0</v>
          </cell>
          <cell r="N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v>0</v>
          </cell>
          <cell r="E29">
            <v>0</v>
          </cell>
          <cell r="F29">
            <v>0</v>
          </cell>
          <cell r="G29">
            <v>0</v>
          </cell>
          <cell r="H29">
            <v>0</v>
          </cell>
          <cell r="I29">
            <v>0</v>
          </cell>
          <cell r="J29">
            <v>0</v>
          </cell>
          <cell r="K29">
            <v>0</v>
          </cell>
          <cell r="L29">
            <v>0</v>
          </cell>
          <cell r="M29">
            <v>0</v>
          </cell>
          <cell r="N29">
            <v>0</v>
          </cell>
          <cell r="AF29">
            <v>0</v>
          </cell>
          <cell r="AG29">
            <v>0</v>
          </cell>
          <cell r="AH29">
            <v>0</v>
          </cell>
          <cell r="AI29">
            <v>0</v>
          </cell>
          <cell r="AJ29">
            <v>0</v>
          </cell>
          <cell r="AK29">
            <v>0</v>
          </cell>
          <cell r="AL29">
            <v>0</v>
          </cell>
          <cell r="AM29">
            <v>0</v>
          </cell>
          <cell r="AN29">
            <v>0</v>
          </cell>
          <cell r="AO29">
            <v>0</v>
          </cell>
          <cell r="AP29">
            <v>0</v>
          </cell>
          <cell r="AQ29">
            <v>0</v>
          </cell>
        </row>
      </sheetData>
      <sheetData sheetId="9">
        <row r="7">
          <cell r="C7">
            <v>9949.06046558654</v>
          </cell>
          <cell r="D7">
            <v>12514.223598124769</v>
          </cell>
          <cell r="E7">
            <v>32885.2577352273</v>
          </cell>
          <cell r="F7">
            <v>1836.0875143093772</v>
          </cell>
          <cell r="G7">
            <v>559.1278734973199</v>
          </cell>
          <cell r="H7">
            <v>12435.505635611022</v>
          </cell>
          <cell r="I7">
            <v>51.32938117873603</v>
          </cell>
          <cell r="J7">
            <v>1940.5413776651953</v>
          </cell>
          <cell r="K7">
            <v>10216.172713846869</v>
          </cell>
          <cell r="L7">
            <v>5340.054404341817</v>
          </cell>
          <cell r="M7">
            <v>942.4018366356513</v>
          </cell>
          <cell r="N7">
            <v>1286.7923123801959</v>
          </cell>
          <cell r="AF7">
            <v>10391.988337600955</v>
          </cell>
          <cell r="AG7">
            <v>13073.123944194711</v>
          </cell>
          <cell r="AH7">
            <v>32956.933302077516</v>
          </cell>
          <cell r="AI7">
            <v>1868.642213087336</v>
          </cell>
          <cell r="AJ7">
            <v>609.5394753239117</v>
          </cell>
          <cell r="AK7">
            <v>12452.819768402902</v>
          </cell>
          <cell r="AL7">
            <v>51.32938117873603</v>
          </cell>
          <cell r="AM7">
            <v>1940.5413776651953</v>
          </cell>
          <cell r="AN7">
            <v>10316.57371088871</v>
          </cell>
          <cell r="AO7">
            <v>5360.117815865734</v>
          </cell>
          <cell r="AP7">
            <v>944.2263490016198</v>
          </cell>
          <cell r="AQ7">
            <v>1300.6857891204504</v>
          </cell>
        </row>
        <row r="8">
          <cell r="C8">
            <v>10605.246743577922</v>
          </cell>
          <cell r="D8">
            <v>13605.248895229071</v>
          </cell>
          <cell r="E8">
            <v>32872.138225681265</v>
          </cell>
          <cell r="F8">
            <v>2037.5777192733226</v>
          </cell>
          <cell r="G8">
            <v>601.6182992567481</v>
          </cell>
          <cell r="H8">
            <v>9395.259005173699</v>
          </cell>
          <cell r="I8">
            <v>61.76052200725942</v>
          </cell>
          <cell r="J8">
            <v>1845.9734751270364</v>
          </cell>
          <cell r="K8">
            <v>10035.914852736012</v>
          </cell>
          <cell r="L8">
            <v>5568.335151433332</v>
          </cell>
          <cell r="M8">
            <v>887.1905885639925</v>
          </cell>
          <cell r="N8">
            <v>1543.6661894779124</v>
          </cell>
          <cell r="AF8">
            <v>10460.17125356934</v>
          </cell>
          <cell r="AG8">
            <v>13428.15339168521</v>
          </cell>
          <cell r="AH8">
            <v>32848.93889279679</v>
          </cell>
          <cell r="AI8">
            <v>2027.5372981812548</v>
          </cell>
          <cell r="AJ8">
            <v>585.3397769563236</v>
          </cell>
          <cell r="AK8">
            <v>9389.761791050109</v>
          </cell>
          <cell r="AL8">
            <v>61.76052200725942</v>
          </cell>
          <cell r="AM8">
            <v>1845.9734751270364</v>
          </cell>
          <cell r="AN8">
            <v>10004.023982132641</v>
          </cell>
          <cell r="AO8">
            <v>5561.8366332965725</v>
          </cell>
          <cell r="AP8">
            <v>886.5714479919026</v>
          </cell>
          <cell r="AQ8">
            <v>1538.2215576792123</v>
          </cell>
        </row>
        <row r="9">
          <cell r="C9">
            <v>10269.396964710322</v>
          </cell>
          <cell r="D9">
            <v>15578.21879938933</v>
          </cell>
          <cell r="E9">
            <v>32058.50846319791</v>
          </cell>
          <cell r="F9">
            <v>2024.8738037213982</v>
          </cell>
          <cell r="G9">
            <v>615.3336601342199</v>
          </cell>
          <cell r="H9">
            <v>7172.6810380927645</v>
          </cell>
          <cell r="I9">
            <v>72.00905064868653</v>
          </cell>
          <cell r="J9">
            <v>1841.8599478833983</v>
          </cell>
          <cell r="K9">
            <v>10505.788516358652</v>
          </cell>
          <cell r="L9">
            <v>5842.725815250447</v>
          </cell>
          <cell r="M9">
            <v>792.2247053835886</v>
          </cell>
          <cell r="N9">
            <v>1393.7979678751365</v>
          </cell>
          <cell r="AF9">
            <v>10457.870086433246</v>
          </cell>
          <cell r="AG9">
            <v>15826.150617801</v>
          </cell>
          <cell r="AH9">
            <v>32088.40706674628</v>
          </cell>
          <cell r="AI9">
            <v>2037.7863641592203</v>
          </cell>
          <cell r="AJ9">
            <v>636.1663115227722</v>
          </cell>
          <cell r="AK9">
            <v>7179.56484757569</v>
          </cell>
          <cell r="AL9">
            <v>72.00905064868653</v>
          </cell>
          <cell r="AM9">
            <v>1841.8599478833983</v>
          </cell>
          <cell r="AN9">
            <v>10548.51972568681</v>
          </cell>
          <cell r="AO9">
            <v>5851.15756044892</v>
          </cell>
          <cell r="AP9">
            <v>793.0018589433762</v>
          </cell>
          <cell r="AQ9">
            <v>1400.2590622948337</v>
          </cell>
        </row>
        <row r="10">
          <cell r="C10">
            <v>10268.890120204785</v>
          </cell>
          <cell r="D10">
            <v>16282.337295460822</v>
          </cell>
          <cell r="E10">
            <v>30445.43495479765</v>
          </cell>
          <cell r="F10">
            <v>2218.4332813217934</v>
          </cell>
          <cell r="G10">
            <v>623.8107387551488</v>
          </cell>
          <cell r="H10">
            <v>6014.9518271994675</v>
          </cell>
          <cell r="I10">
            <v>82.68444982610058</v>
          </cell>
          <cell r="J10">
            <v>1835.6199191695796</v>
          </cell>
          <cell r="K10">
            <v>8896.47840782906</v>
          </cell>
          <cell r="L10">
            <v>6726.896545782673</v>
          </cell>
          <cell r="M10">
            <v>753.6477047724799</v>
          </cell>
          <cell r="N10">
            <v>1341.6158190737324</v>
          </cell>
          <cell r="AF10">
            <v>10451.96518770604</v>
          </cell>
          <cell r="AG10">
            <v>16518.725831273186</v>
          </cell>
          <cell r="AH10">
            <v>30473.93246034316</v>
          </cell>
          <cell r="AI10">
            <v>2231.315424819322</v>
          </cell>
          <cell r="AJ10">
            <v>643.842569826549</v>
          </cell>
          <cell r="AK10">
            <v>6021.644921011585</v>
          </cell>
          <cell r="AL10">
            <v>82.68444982610058</v>
          </cell>
          <cell r="AM10">
            <v>1835.6199191695796</v>
          </cell>
          <cell r="AN10">
            <v>8931.450279737723</v>
          </cell>
          <cell r="AO10">
            <v>6735.111042091871</v>
          </cell>
          <cell r="AP10">
            <v>754.3941720113255</v>
          </cell>
          <cell r="AQ10">
            <v>1347.6927654045994</v>
          </cell>
        </row>
        <row r="11">
          <cell r="C11">
            <v>9942.737313355412</v>
          </cell>
          <cell r="D11">
            <v>17735.62085625817</v>
          </cell>
          <cell r="E11">
            <v>29793.169858076126</v>
          </cell>
          <cell r="F11">
            <v>2275.5974536570457</v>
          </cell>
          <cell r="G11">
            <v>652.4742561414346</v>
          </cell>
          <cell r="H11">
            <v>6440.113962564173</v>
          </cell>
          <cell r="I11">
            <v>92.90590623364656</v>
          </cell>
          <cell r="J11">
            <v>1905.507480575123</v>
          </cell>
          <cell r="K11">
            <v>9475.078546880492</v>
          </cell>
          <cell r="L11">
            <v>5789.208302900408</v>
          </cell>
          <cell r="M11">
            <v>715.0304304009558</v>
          </cell>
          <cell r="N11">
            <v>1350.3038621789694</v>
          </cell>
          <cell r="AF11">
            <v>10487.525194925189</v>
          </cell>
          <cell r="AG11">
            <v>18463.309457439434</v>
          </cell>
          <cell r="AH11">
            <v>29878.826311028493</v>
          </cell>
          <cell r="AI11">
            <v>2310.9049362804612</v>
          </cell>
          <cell r="AJ11">
            <v>712.5391229806352</v>
          </cell>
          <cell r="AK11">
            <v>6460.092047641393</v>
          </cell>
          <cell r="AL11">
            <v>92.90590623364656</v>
          </cell>
          <cell r="AM11">
            <v>1905.507480575123</v>
          </cell>
          <cell r="AN11">
            <v>9586.244832065808</v>
          </cell>
          <cell r="AO11">
            <v>5813.797457199732</v>
          </cell>
          <cell r="AP11">
            <v>716.9889680137911</v>
          </cell>
          <cell r="AQ11">
            <v>1368.639006644218</v>
          </cell>
        </row>
        <row r="12">
          <cell r="C12">
            <v>10520.160102009166</v>
          </cell>
          <cell r="D12">
            <v>17621.41556086309</v>
          </cell>
          <cell r="E12">
            <v>29832.399353655474</v>
          </cell>
          <cell r="F12">
            <v>2419.139815031866</v>
          </cell>
          <cell r="G12">
            <v>699.2298325115112</v>
          </cell>
          <cell r="H12">
            <v>6663.661365388098</v>
          </cell>
          <cell r="I12">
            <v>103.1705448016464</v>
          </cell>
          <cell r="J12">
            <v>1802.0582756666843</v>
          </cell>
          <cell r="K12">
            <v>7043.215612290916</v>
          </cell>
          <cell r="L12">
            <v>7616.88802315623</v>
          </cell>
          <cell r="M12">
            <v>641.9332069755534</v>
          </cell>
          <cell r="N12">
            <v>1355.9169211393971</v>
          </cell>
          <cell r="AF12">
            <v>10727.69811196433</v>
          </cell>
          <cell r="AG12">
            <v>17877.91353788626</v>
          </cell>
          <cell r="AH12">
            <v>29864.081735905595</v>
          </cell>
          <cell r="AI12">
            <v>2432.5136016032175</v>
          </cell>
          <cell r="AJ12">
            <v>721.620831820428</v>
          </cell>
          <cell r="AK12">
            <v>6671.038881140472</v>
          </cell>
          <cell r="AL12">
            <v>103.1705448016464</v>
          </cell>
          <cell r="AM12">
            <v>1802.0582756666843</v>
          </cell>
          <cell r="AN12">
            <v>7073.95279644134</v>
          </cell>
          <cell r="AO12">
            <v>7626.028082628738</v>
          </cell>
          <cell r="AP12">
            <v>642.6385619767358</v>
          </cell>
          <cell r="AQ12">
            <v>1362.9291793464006</v>
          </cell>
        </row>
        <row r="13">
          <cell r="C13">
            <v>11027.347346318613</v>
          </cell>
          <cell r="D13">
            <v>18177.788078605514</v>
          </cell>
          <cell r="E13">
            <v>29358.240293014966</v>
          </cell>
          <cell r="F13">
            <v>3183.117509172482</v>
          </cell>
          <cell r="G13">
            <v>798.3888286707427</v>
          </cell>
          <cell r="H13">
            <v>4164.156014532695</v>
          </cell>
          <cell r="I13">
            <v>111.66394024325459</v>
          </cell>
          <cell r="J13">
            <v>1761.353756694574</v>
          </cell>
          <cell r="K13">
            <v>7311.231492896013</v>
          </cell>
          <cell r="L13">
            <v>8039.109658339415</v>
          </cell>
          <cell r="M13">
            <v>592.7016956897412</v>
          </cell>
          <cell r="N13">
            <v>1422.4401770183958</v>
          </cell>
          <cell r="AF13">
            <v>10851.365383791404</v>
          </cell>
          <cell r="AG13">
            <v>17966.6647927528</v>
          </cell>
          <cell r="AH13">
            <v>29331.632204562993</v>
          </cell>
          <cell r="AI13">
            <v>3168.434849573114</v>
          </cell>
          <cell r="AJ13">
            <v>779.3958352535983</v>
          </cell>
          <cell r="AK13">
            <v>4158.1587339139915</v>
          </cell>
          <cell r="AL13">
            <v>111.66394024325459</v>
          </cell>
          <cell r="AM13">
            <v>1761.353756694574</v>
          </cell>
          <cell r="AN13">
            <v>7284.174296049788</v>
          </cell>
          <cell r="AO13">
            <v>8031.232742309717</v>
          </cell>
          <cell r="AP13">
            <v>592.0922380883143</v>
          </cell>
          <cell r="AQ13">
            <v>1416.3631916403742</v>
          </cell>
        </row>
        <row r="14">
          <cell r="C14">
            <v>10501.729986218936</v>
          </cell>
          <cell r="D14">
            <v>18657.252121309255</v>
          </cell>
          <cell r="E14">
            <v>30028.040755917133</v>
          </cell>
          <cell r="F14">
            <v>3478.0106292544883</v>
          </cell>
          <cell r="G14">
            <v>726.381559010818</v>
          </cell>
          <cell r="H14">
            <v>3768.6630514716326</v>
          </cell>
          <cell r="I14">
            <v>120.00980543983013</v>
          </cell>
          <cell r="J14">
            <v>1803.4778998489503</v>
          </cell>
          <cell r="K14">
            <v>7269.402092366626</v>
          </cell>
          <cell r="L14">
            <v>8698.44518737451</v>
          </cell>
          <cell r="M14">
            <v>553.1155173441468</v>
          </cell>
          <cell r="N14">
            <v>1733.813596536203</v>
          </cell>
          <cell r="AF14">
            <v>10823.454211356413</v>
          </cell>
          <cell r="AG14">
            <v>19047.130900140364</v>
          </cell>
          <cell r="AH14">
            <v>30077.3504060609</v>
          </cell>
          <cell r="AI14">
            <v>3505.9698059752113</v>
          </cell>
          <cell r="AJ14">
            <v>761.0933855029284</v>
          </cell>
          <cell r="AK14">
            <v>3779.6592114945497</v>
          </cell>
          <cell r="AL14">
            <v>120.00980543983013</v>
          </cell>
          <cell r="AM14">
            <v>1803.4778998489503</v>
          </cell>
          <cell r="AN14">
            <v>7318.758063665901</v>
          </cell>
          <cell r="AO14">
            <v>8712.899467693116</v>
          </cell>
          <cell r="AP14">
            <v>554.172946719231</v>
          </cell>
          <cell r="AQ14">
            <v>1747.6421290492751</v>
          </cell>
        </row>
        <row r="15">
          <cell r="C15">
            <v>10654.491748716067</v>
          </cell>
          <cell r="D15">
            <v>19190.293961719715</v>
          </cell>
          <cell r="E15">
            <v>30486.76858767223</v>
          </cell>
          <cell r="F15">
            <v>3662.801039093635</v>
          </cell>
          <cell r="G15">
            <v>747.228500205386</v>
          </cell>
          <cell r="H15">
            <v>3262.874583982745</v>
          </cell>
          <cell r="I15">
            <v>128.11152960843458</v>
          </cell>
          <cell r="J15">
            <v>1802.5433812889607</v>
          </cell>
          <cell r="K15">
            <v>7085.427345068059</v>
          </cell>
          <cell r="L15">
            <v>9128.162430518625</v>
          </cell>
          <cell r="M15">
            <v>518.4335194654286</v>
          </cell>
          <cell r="N15">
            <v>2003.6863572299687</v>
          </cell>
          <cell r="AF15">
            <v>10845.064721577337</v>
          </cell>
          <cell r="AG15">
            <v>19423.03903224708</v>
          </cell>
          <cell r="AH15">
            <v>30516.326810153027</v>
          </cell>
          <cell r="AI15">
            <v>3680.0596784378085</v>
          </cell>
          <cell r="AJ15">
            <v>768.1877673917062</v>
          </cell>
          <cell r="AK15">
            <v>3269.6881196519284</v>
          </cell>
          <cell r="AL15">
            <v>128.11152960843458</v>
          </cell>
          <cell r="AM15">
            <v>1802.5433812889607</v>
          </cell>
          <cell r="AN15">
            <v>7114.392870630094</v>
          </cell>
          <cell r="AO15">
            <v>9136.906316872612</v>
          </cell>
          <cell r="AP15">
            <v>519.0389105737296</v>
          </cell>
          <cell r="AQ15">
            <v>2013.3370937014608</v>
          </cell>
        </row>
        <row r="16">
          <cell r="C16">
            <v>10377.62009566565</v>
          </cell>
          <cell r="D16">
            <v>19413.636855037963</v>
          </cell>
          <cell r="E16">
            <v>31034.87356901896</v>
          </cell>
          <cell r="F16">
            <v>3785.75956633053</v>
          </cell>
          <cell r="G16">
            <v>755.0365589596063</v>
          </cell>
          <cell r="H16">
            <v>3342.5058944912666</v>
          </cell>
          <cell r="I16">
            <v>149.67518038740891</v>
          </cell>
          <cell r="J16">
            <v>1763.5275662285997</v>
          </cell>
          <cell r="K16">
            <v>6713.973765134224</v>
          </cell>
          <cell r="L16">
            <v>8882.790518150612</v>
          </cell>
          <cell r="M16">
            <v>486.22676885364325</v>
          </cell>
          <cell r="N16">
            <v>2191.984268526546</v>
          </cell>
          <cell r="AF16">
            <v>10652.864088503127</v>
          </cell>
          <cell r="AG16">
            <v>19743.766617190042</v>
          </cell>
          <cell r="AH16">
            <v>31077.80256310397</v>
          </cell>
          <cell r="AI16">
            <v>3810.8165187072996</v>
          </cell>
          <cell r="AJ16">
            <v>785.5273290750528</v>
          </cell>
          <cell r="AK16">
            <v>3352.115857161785</v>
          </cell>
          <cell r="AL16">
            <v>149.67518038740891</v>
          </cell>
          <cell r="AM16">
            <v>1763.5275662285997</v>
          </cell>
          <cell r="AN16">
            <v>6753.5752325073445</v>
          </cell>
          <cell r="AO16">
            <v>8895.349524642375</v>
          </cell>
          <cell r="AP16">
            <v>487.041111071976</v>
          </cell>
          <cell r="AQ16">
            <v>2207.2953736607788</v>
          </cell>
        </row>
        <row r="17">
          <cell r="C17">
            <v>10524.294652002487</v>
          </cell>
          <cell r="D17">
            <v>20484.993922466776</v>
          </cell>
          <cell r="E17">
            <v>33488.916870767214</v>
          </cell>
          <cell r="F17">
            <v>3916.2576815812067</v>
          </cell>
          <cell r="G17">
            <v>787.4149572905836</v>
          </cell>
          <cell r="H17">
            <v>5283.281234678311</v>
          </cell>
          <cell r="I17">
            <v>161.2328368703216</v>
          </cell>
          <cell r="J17">
            <v>1834.9387860726983</v>
          </cell>
          <cell r="K17">
            <v>4676.359861509748</v>
          </cell>
          <cell r="L17">
            <v>9270.639879702652</v>
          </cell>
          <cell r="M17">
            <v>465.8038620177553</v>
          </cell>
          <cell r="N17">
            <v>1931.1912872137136</v>
          </cell>
          <cell r="AF17">
            <v>11032.495674866599</v>
          </cell>
          <cell r="AG17">
            <v>21104.616680105613</v>
          </cell>
          <cell r="AH17">
            <v>33569.21738983683</v>
          </cell>
          <cell r="AI17">
            <v>3962.8088737031644</v>
          </cell>
          <cell r="AJ17">
            <v>843.6844189822763</v>
          </cell>
          <cell r="AK17">
            <v>5301.562921741787</v>
          </cell>
          <cell r="AL17">
            <v>161.2328368703216</v>
          </cell>
          <cell r="AM17">
            <v>1834.9387860726983</v>
          </cell>
          <cell r="AN17">
            <v>4726.6924767719265</v>
          </cell>
          <cell r="AO17">
            <v>9293.918003778906</v>
          </cell>
          <cell r="AP17">
            <v>467.15130655045897</v>
          </cell>
          <cell r="AQ17">
            <v>1955.350929162695</v>
          </cell>
        </row>
        <row r="18">
          <cell r="C18">
            <v>10784.584550440264</v>
          </cell>
          <cell r="D18">
            <v>20886.61870253421</v>
          </cell>
          <cell r="E18">
            <v>34408.65933798309</v>
          </cell>
          <cell r="F18">
            <v>3937.268570218472</v>
          </cell>
          <cell r="G18">
            <v>805.1397591941272</v>
          </cell>
          <cell r="H18">
            <v>5426.463231882532</v>
          </cell>
          <cell r="I18">
            <v>182.31906202058678</v>
          </cell>
          <cell r="J18">
            <v>1875.503141318879</v>
          </cell>
          <cell r="K18">
            <v>4531.822924380041</v>
          </cell>
          <cell r="L18">
            <v>9835.268943467623</v>
          </cell>
          <cell r="M18">
            <v>433.7177929850204</v>
          </cell>
          <cell r="N18">
            <v>1802.460953140692</v>
          </cell>
          <cell r="AF18">
            <v>11108.966665392021</v>
          </cell>
          <cell r="AG18">
            <v>21292.50384314668</v>
          </cell>
          <cell r="AH18">
            <v>34460.81297148618</v>
          </cell>
          <cell r="AI18">
            <v>3966.1621836425106</v>
          </cell>
          <cell r="AJ18">
            <v>841.3278097279015</v>
          </cell>
          <cell r="AK18">
            <v>5438.103853252643</v>
          </cell>
          <cell r="AL18">
            <v>182.31906202058678</v>
          </cell>
          <cell r="AM18">
            <v>1875.503141318879</v>
          </cell>
          <cell r="AN18">
            <v>4563.184601824962</v>
          </cell>
          <cell r="AO18">
            <v>9850.462077176906</v>
          </cell>
          <cell r="AP18">
            <v>434.4879999763006</v>
          </cell>
          <cell r="AQ18">
            <v>1816.904322522076</v>
          </cell>
        </row>
        <row r="19">
          <cell r="C19">
            <v>10430.411527057377</v>
          </cell>
          <cell r="D19">
            <v>20863.255745391252</v>
          </cell>
          <cell r="E19">
            <v>34476.25276888438</v>
          </cell>
          <cell r="F19">
            <v>3935.6079419948032</v>
          </cell>
          <cell r="G19">
            <v>839.8082002397036</v>
          </cell>
          <cell r="H19">
            <v>4902.901232600964</v>
          </cell>
          <cell r="I19">
            <v>189.514162772718</v>
          </cell>
          <cell r="J19">
            <v>1852.115527793409</v>
          </cell>
          <cell r="K19">
            <v>4032.247318247154</v>
          </cell>
          <cell r="L19">
            <v>10238.597856999495</v>
          </cell>
          <cell r="M19">
            <v>401.16318381912015</v>
          </cell>
          <cell r="N19">
            <v>2031.6454788910319</v>
          </cell>
          <cell r="AF19">
            <v>10863.150371964406</v>
          </cell>
          <cell r="AG19">
            <v>21408.58096391877</v>
          </cell>
          <cell r="AH19">
            <v>34546.68704883184</v>
          </cell>
          <cell r="AI19">
            <v>3974.0739773694604</v>
          </cell>
          <cell r="AJ19">
            <v>888.1195330547449</v>
          </cell>
          <cell r="AK19">
            <v>4917.948022686312</v>
          </cell>
          <cell r="AL19">
            <v>189.514162772718</v>
          </cell>
          <cell r="AM19">
            <v>1852.115527793409</v>
          </cell>
          <cell r="AN19">
            <v>4069.0961963714294</v>
          </cell>
          <cell r="AO19">
            <v>10259.000411909807</v>
          </cell>
          <cell r="AP19">
            <v>402.14769731165677</v>
          </cell>
          <cell r="AQ19">
            <v>2054.002543453588</v>
          </cell>
        </row>
        <row r="20">
          <cell r="C20">
            <v>10572.381643466291</v>
          </cell>
          <cell r="D20">
            <v>20903.31090708581</v>
          </cell>
          <cell r="E20">
            <v>34888.315923696566</v>
          </cell>
          <cell r="F20">
            <v>4023.7383062107324</v>
          </cell>
          <cell r="G20">
            <v>891.4003524949082</v>
          </cell>
          <cell r="H20">
            <v>5102.914995944539</v>
          </cell>
          <cell r="I20">
            <v>200.48119356201698</v>
          </cell>
          <cell r="J20">
            <v>1821.8656008556827</v>
          </cell>
          <cell r="K20">
            <v>3458.2496358419785</v>
          </cell>
          <cell r="L20">
            <v>10800.763477057006</v>
          </cell>
          <cell r="M20">
            <v>376.09573413650935</v>
          </cell>
          <cell r="N20">
            <v>1747.9256704858064</v>
          </cell>
          <cell r="AF20">
            <v>10786.880179743303</v>
          </cell>
          <cell r="AG20">
            <v>21174.559611571785</v>
          </cell>
          <cell r="AH20">
            <v>34923.84880110974</v>
          </cell>
          <cell r="AI20">
            <v>4042.854243481416</v>
          </cell>
          <cell r="AJ20">
            <v>915.7438211184891</v>
          </cell>
          <cell r="AK20">
            <v>5110.4828962850825</v>
          </cell>
          <cell r="AL20">
            <v>200.48119356201698</v>
          </cell>
          <cell r="AM20">
            <v>1821.8656008556827</v>
          </cell>
          <cell r="AN20">
            <v>3474.0064423057497</v>
          </cell>
          <cell r="AO20">
            <v>10810.969152378691</v>
          </cell>
          <cell r="AP20">
            <v>376.5691263926047</v>
          </cell>
          <cell r="AQ20">
            <v>1757.6324953041446</v>
          </cell>
        </row>
        <row r="21">
          <cell r="C21">
            <v>10298.418117255978</v>
          </cell>
          <cell r="D21">
            <v>20735.029910554527</v>
          </cell>
          <cell r="E21">
            <v>35530.94931151724</v>
          </cell>
          <cell r="F21">
            <v>3861.164223276544</v>
          </cell>
          <cell r="G21">
            <v>929.7015889025346</v>
          </cell>
          <cell r="H21">
            <v>4819.9633298161925</v>
          </cell>
          <cell r="I21">
            <v>209.70184504484806</v>
          </cell>
          <cell r="J21">
            <v>1856.421422584758</v>
          </cell>
          <cell r="K21">
            <v>3481.4800316049686</v>
          </cell>
          <cell r="L21">
            <v>11137.094384218486</v>
          </cell>
          <cell r="M21">
            <v>356.8614252674599</v>
          </cell>
          <cell r="N21">
            <v>1664.8361943796967</v>
          </cell>
          <cell r="AF21">
            <v>10526.184791062578</v>
          </cell>
          <cell r="AG21">
            <v>21015.211118082723</v>
          </cell>
          <cell r="AH21">
            <v>35569.05408222576</v>
          </cell>
          <cell r="AI21">
            <v>3881.579647532488</v>
          </cell>
          <cell r="AJ21">
            <v>955.8911573280074</v>
          </cell>
          <cell r="AK21">
            <v>4828.399910495971</v>
          </cell>
          <cell r="AL21">
            <v>220.62860865801687</v>
          </cell>
          <cell r="AM21">
            <v>1856.421422584758</v>
          </cell>
          <cell r="AN21">
            <v>3497.8373732622663</v>
          </cell>
          <cell r="AO21">
            <v>11148.045551285142</v>
          </cell>
          <cell r="AP21">
            <v>357.3530866639767</v>
          </cell>
          <cell r="AQ21">
            <v>1674.8341762977843</v>
          </cell>
        </row>
        <row r="22">
          <cell r="C22">
            <v>10354.46262999281</v>
          </cell>
          <cell r="D22">
            <v>21105.663404594536</v>
          </cell>
          <cell r="E22">
            <v>35704.08594161123</v>
          </cell>
          <cell r="F22">
            <v>3788.4032179392448</v>
          </cell>
          <cell r="G22">
            <v>1013.9094467143085</v>
          </cell>
          <cell r="H22">
            <v>5396.966416282391</v>
          </cell>
          <cell r="I22">
            <v>228.55091303379402</v>
          </cell>
          <cell r="J22">
            <v>1871.8695032510823</v>
          </cell>
          <cell r="K22">
            <v>3318.881869926647</v>
          </cell>
          <cell r="L22">
            <v>10874.190415922372</v>
          </cell>
          <cell r="M22">
            <v>310.06674477785884</v>
          </cell>
          <cell r="N22">
            <v>1464.2706642917487</v>
          </cell>
          <cell r="AF22">
            <v>10418.028598799827</v>
          </cell>
          <cell r="AG22">
            <v>21184.417562560695</v>
          </cell>
          <cell r="AH22">
            <v>35714.756642665154</v>
          </cell>
          <cell r="AI22">
            <v>3794.0655043224688</v>
          </cell>
          <cell r="AJ22">
            <v>1021.3378211139637</v>
          </cell>
          <cell r="AK22">
            <v>5399.348439849905</v>
          </cell>
          <cell r="AL22">
            <v>231.91949742316345</v>
          </cell>
          <cell r="AM22">
            <v>1871.8695032510823</v>
          </cell>
          <cell r="AN22">
            <v>3323.3693153328177</v>
          </cell>
          <cell r="AO22">
            <v>10877.258005402658</v>
          </cell>
          <cell r="AP22">
            <v>310.1881146302887</v>
          </cell>
          <cell r="AQ22">
            <v>1467.0511085394937</v>
          </cell>
        </row>
        <row r="23">
          <cell r="C23">
            <v>10034.898322844234</v>
          </cell>
          <cell r="D23">
            <v>20611.674559153827</v>
          </cell>
          <cell r="E23">
            <v>34346.506974321346</v>
          </cell>
          <cell r="F23">
            <v>3880.4774178644607</v>
          </cell>
          <cell r="G23">
            <v>1061.4678349107037</v>
          </cell>
          <cell r="H23">
            <v>5499.592457395028</v>
          </cell>
          <cell r="I23">
            <v>253.02432782278063</v>
          </cell>
          <cell r="J23">
            <v>1946.4638991866727</v>
          </cell>
          <cell r="K23">
            <v>3276.2223773449327</v>
          </cell>
          <cell r="L23">
            <v>11083.319991858381</v>
          </cell>
          <cell r="M23">
            <v>292.2542927648736</v>
          </cell>
          <cell r="N23">
            <v>1598.4380094117907</v>
          </cell>
          <cell r="AF23">
            <v>10344.126267436377</v>
          </cell>
          <cell r="AG23">
            <v>20983.384816117734</v>
          </cell>
          <cell r="AH23">
            <v>34396.04598714479</v>
          </cell>
          <cell r="AI23">
            <v>3906.0371704318695</v>
          </cell>
          <cell r="AJ23">
            <v>1097.5903883813146</v>
          </cell>
          <cell r="AK23">
            <v>5511.152629393885</v>
          </cell>
          <cell r="AL23">
            <v>271.09111552749164</v>
          </cell>
          <cell r="AM23">
            <v>1946.4638991866727</v>
          </cell>
          <cell r="AN23">
            <v>3350.5401750644337</v>
          </cell>
          <cell r="AO23">
            <v>11098.165039196587</v>
          </cell>
          <cell r="AP23">
            <v>292.85147501241414</v>
          </cell>
          <cell r="AQ23">
            <v>1611.8828847906796</v>
          </cell>
        </row>
        <row r="24">
          <cell r="C24">
            <v>0</v>
          </cell>
          <cell r="D24">
            <v>0</v>
          </cell>
          <cell r="E24">
            <v>0</v>
          </cell>
          <cell r="F24">
            <v>0</v>
          </cell>
          <cell r="G24">
            <v>0</v>
          </cell>
          <cell r="H24">
            <v>0</v>
          </cell>
          <cell r="I24">
            <v>0</v>
          </cell>
          <cell r="J24">
            <v>0</v>
          </cell>
          <cell r="K24">
            <v>0</v>
          </cell>
          <cell r="L24">
            <v>0</v>
          </cell>
          <cell r="M24">
            <v>0</v>
          </cell>
          <cell r="N24">
            <v>0</v>
          </cell>
          <cell r="AF24">
            <v>0</v>
          </cell>
          <cell r="AG24">
            <v>0</v>
          </cell>
          <cell r="AH24">
            <v>0</v>
          </cell>
          <cell r="AI24">
            <v>0</v>
          </cell>
          <cell r="AJ24">
            <v>0</v>
          </cell>
          <cell r="AK24">
            <v>0</v>
          </cell>
          <cell r="AL24">
            <v>0</v>
          </cell>
          <cell r="AM24">
            <v>0</v>
          </cell>
          <cell r="AN24">
            <v>0</v>
          </cell>
          <cell r="AO24">
            <v>0</v>
          </cell>
          <cell r="AP24">
            <v>0</v>
          </cell>
          <cell r="AQ24">
            <v>0</v>
          </cell>
        </row>
        <row r="25">
          <cell r="C25">
            <v>0</v>
          </cell>
          <cell r="D25">
            <v>0</v>
          </cell>
          <cell r="E25">
            <v>0</v>
          </cell>
          <cell r="F25">
            <v>0</v>
          </cell>
          <cell r="G25">
            <v>0</v>
          </cell>
          <cell r="H25">
            <v>0</v>
          </cell>
          <cell r="I25">
            <v>0</v>
          </cell>
          <cell r="J25">
            <v>0</v>
          </cell>
          <cell r="K25">
            <v>0</v>
          </cell>
          <cell r="L25">
            <v>0</v>
          </cell>
          <cell r="M25">
            <v>0</v>
          </cell>
          <cell r="N25">
            <v>0</v>
          </cell>
          <cell r="AF25">
            <v>0</v>
          </cell>
          <cell r="AG25">
            <v>0</v>
          </cell>
          <cell r="AH25">
            <v>0</v>
          </cell>
          <cell r="AI25">
            <v>0</v>
          </cell>
          <cell r="AJ25">
            <v>0</v>
          </cell>
          <cell r="AK25">
            <v>0</v>
          </cell>
          <cell r="AL25">
            <v>0</v>
          </cell>
          <cell r="AM25">
            <v>0</v>
          </cell>
          <cell r="AN25">
            <v>0</v>
          </cell>
          <cell r="AO25">
            <v>0</v>
          </cell>
          <cell r="AP25">
            <v>0</v>
          </cell>
          <cell r="AQ25">
            <v>0</v>
          </cell>
        </row>
        <row r="26">
          <cell r="C26">
            <v>0</v>
          </cell>
          <cell r="D26">
            <v>0</v>
          </cell>
          <cell r="E26">
            <v>0</v>
          </cell>
          <cell r="F26">
            <v>0</v>
          </cell>
          <cell r="G26">
            <v>0</v>
          </cell>
          <cell r="H26">
            <v>0</v>
          </cell>
          <cell r="I26">
            <v>0</v>
          </cell>
          <cell r="J26">
            <v>0</v>
          </cell>
          <cell r="K26">
            <v>0</v>
          </cell>
          <cell r="L26">
            <v>0</v>
          </cell>
          <cell r="M26">
            <v>0</v>
          </cell>
          <cell r="N26">
            <v>0</v>
          </cell>
          <cell r="AF26">
            <v>0</v>
          </cell>
          <cell r="AG26">
            <v>0</v>
          </cell>
          <cell r="AH26">
            <v>0</v>
          </cell>
          <cell r="AI26">
            <v>0</v>
          </cell>
          <cell r="AJ26">
            <v>0</v>
          </cell>
          <cell r="AK26">
            <v>0</v>
          </cell>
          <cell r="AL26">
            <v>0</v>
          </cell>
          <cell r="AM26">
            <v>0</v>
          </cell>
          <cell r="AN26">
            <v>0</v>
          </cell>
          <cell r="AO26">
            <v>0</v>
          </cell>
          <cell r="AP26">
            <v>0</v>
          </cell>
          <cell r="AQ26">
            <v>0</v>
          </cell>
        </row>
        <row r="27">
          <cell r="C27">
            <v>0</v>
          </cell>
          <cell r="D27">
            <v>0</v>
          </cell>
          <cell r="E27">
            <v>0</v>
          </cell>
          <cell r="F27">
            <v>0</v>
          </cell>
          <cell r="G27">
            <v>0</v>
          </cell>
          <cell r="H27">
            <v>0</v>
          </cell>
          <cell r="I27">
            <v>0</v>
          </cell>
          <cell r="J27">
            <v>0</v>
          </cell>
          <cell r="K27">
            <v>0</v>
          </cell>
          <cell r="L27">
            <v>0</v>
          </cell>
          <cell r="M27">
            <v>0</v>
          </cell>
          <cell r="N27">
            <v>0</v>
          </cell>
          <cell r="AF27">
            <v>0</v>
          </cell>
          <cell r="AG27">
            <v>0</v>
          </cell>
          <cell r="AH27">
            <v>0</v>
          </cell>
          <cell r="AI27">
            <v>0</v>
          </cell>
          <cell r="AJ27">
            <v>0</v>
          </cell>
          <cell r="AK27">
            <v>0</v>
          </cell>
          <cell r="AL27">
            <v>0</v>
          </cell>
          <cell r="AM27">
            <v>0</v>
          </cell>
          <cell r="AN27">
            <v>0</v>
          </cell>
          <cell r="AO27">
            <v>0</v>
          </cell>
          <cell r="AP27">
            <v>0</v>
          </cell>
          <cell r="AQ27">
            <v>0</v>
          </cell>
        </row>
        <row r="28">
          <cell r="C28">
            <v>0</v>
          </cell>
          <cell r="D28">
            <v>0</v>
          </cell>
          <cell r="E28">
            <v>0</v>
          </cell>
          <cell r="F28">
            <v>0</v>
          </cell>
          <cell r="G28">
            <v>0</v>
          </cell>
          <cell r="H28">
            <v>0</v>
          </cell>
          <cell r="I28">
            <v>0</v>
          </cell>
          <cell r="J28">
            <v>0</v>
          </cell>
          <cell r="K28">
            <v>0</v>
          </cell>
          <cell r="L28">
            <v>0</v>
          </cell>
          <cell r="M28">
            <v>0</v>
          </cell>
          <cell r="N28">
            <v>0</v>
          </cell>
          <cell r="AF28">
            <v>0</v>
          </cell>
          <cell r="AG28">
            <v>0</v>
          </cell>
          <cell r="AH28">
            <v>0</v>
          </cell>
          <cell r="AI28">
            <v>0</v>
          </cell>
          <cell r="AJ28">
            <v>0</v>
          </cell>
          <cell r="AK28">
            <v>0</v>
          </cell>
          <cell r="AL28">
            <v>0</v>
          </cell>
          <cell r="AM28">
            <v>0</v>
          </cell>
          <cell r="AN28">
            <v>0</v>
          </cell>
          <cell r="AO28">
            <v>0</v>
          </cell>
          <cell r="AP28">
            <v>0</v>
          </cell>
          <cell r="AQ28">
            <v>0</v>
          </cell>
        </row>
        <row r="29">
          <cell r="C29">
            <v>0</v>
          </cell>
          <cell r="D29">
            <v>0</v>
          </cell>
          <cell r="E29">
            <v>0</v>
          </cell>
          <cell r="F29">
            <v>0</v>
          </cell>
          <cell r="G29">
            <v>0</v>
          </cell>
          <cell r="H29">
            <v>0</v>
          </cell>
          <cell r="I29">
            <v>0</v>
          </cell>
          <cell r="J29">
            <v>0</v>
          </cell>
          <cell r="K29">
            <v>0</v>
          </cell>
          <cell r="L29">
            <v>0</v>
          </cell>
          <cell r="M29">
            <v>0</v>
          </cell>
          <cell r="N29">
            <v>0</v>
          </cell>
          <cell r="AF29">
            <v>0</v>
          </cell>
          <cell r="AG29">
            <v>0</v>
          </cell>
          <cell r="AH29">
            <v>0</v>
          </cell>
          <cell r="AI29">
            <v>0</v>
          </cell>
          <cell r="AJ29">
            <v>0</v>
          </cell>
          <cell r="AK29">
            <v>0</v>
          </cell>
          <cell r="AL29">
            <v>0</v>
          </cell>
          <cell r="AM29">
            <v>0</v>
          </cell>
          <cell r="AN29">
            <v>0</v>
          </cell>
          <cell r="AO29">
            <v>0</v>
          </cell>
          <cell r="AP29">
            <v>0</v>
          </cell>
          <cell r="AQ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workbookViewId="0" topLeftCell="A1">
      <selection activeCell="A1" sqref="A1"/>
    </sheetView>
  </sheetViews>
  <sheetFormatPr defaultColWidth="11.421875" defaultRowHeight="12.75"/>
  <cols>
    <col min="1" max="1" width="4.00390625" style="26" customWidth="1"/>
    <col min="2" max="2" width="80.7109375" style="24" customWidth="1"/>
  </cols>
  <sheetData>
    <row r="1" ht="18">
      <c r="A1" s="23" t="s">
        <v>47</v>
      </c>
    </row>
    <row r="3" spans="1:2" ht="12.75">
      <c r="A3" s="26" t="s">
        <v>2</v>
      </c>
      <c r="B3" s="24" t="s">
        <v>39</v>
      </c>
    </row>
    <row r="4" spans="1:2" ht="12.75">
      <c r="A4" s="25"/>
      <c r="B4" s="24" t="s">
        <v>40</v>
      </c>
    </row>
    <row r="5" ht="12.75">
      <c r="B5" s="24" t="s">
        <v>41</v>
      </c>
    </row>
    <row r="6" ht="12.75">
      <c r="B6" s="24" t="s">
        <v>42</v>
      </c>
    </row>
    <row r="7" ht="12.75">
      <c r="B7" s="24" t="s">
        <v>43</v>
      </c>
    </row>
    <row r="8" ht="12.75">
      <c r="B8" s="24" t="s">
        <v>48</v>
      </c>
    </row>
    <row r="9" ht="12.75">
      <c r="B9" s="24" t="s">
        <v>44</v>
      </c>
    </row>
    <row r="10" ht="12.75">
      <c r="B10" s="24" t="s">
        <v>45</v>
      </c>
    </row>
    <row r="11" ht="12.75">
      <c r="B11" s="24" t="s">
        <v>49</v>
      </c>
    </row>
    <row r="12" ht="12.75">
      <c r="B12" s="24" t="s">
        <v>50</v>
      </c>
    </row>
    <row r="13" ht="12.75">
      <c r="B13" s="24" t="s">
        <v>51</v>
      </c>
    </row>
    <row r="14" ht="12.75">
      <c r="B14" s="24" t="s">
        <v>52</v>
      </c>
    </row>
    <row r="15" ht="12.75">
      <c r="B15" s="24" t="s">
        <v>46</v>
      </c>
    </row>
    <row r="17" spans="1:2" ht="51">
      <c r="A17" s="26" t="s">
        <v>16</v>
      </c>
      <c r="B17" s="24" t="s">
        <v>70</v>
      </c>
    </row>
    <row r="19" spans="1:2" ht="12.75">
      <c r="A19" s="26" t="s">
        <v>30</v>
      </c>
      <c r="B19" s="24" t="s">
        <v>53</v>
      </c>
    </row>
    <row r="20" ht="12.75">
      <c r="B20" s="24" t="s">
        <v>54</v>
      </c>
    </row>
    <row r="21" ht="12.75">
      <c r="B21" s="24" t="s">
        <v>55</v>
      </c>
    </row>
    <row r="22" ht="12.75">
      <c r="B22" s="24" t="s">
        <v>56</v>
      </c>
    </row>
    <row r="23" ht="12.75">
      <c r="B23" s="24" t="s">
        <v>69</v>
      </c>
    </row>
    <row r="24" ht="12.75">
      <c r="B24" s="24" t="s">
        <v>57</v>
      </c>
    </row>
    <row r="25" ht="12.75">
      <c r="B25" s="24" t="s">
        <v>58</v>
      </c>
    </row>
    <row r="27" ht="12.75">
      <c r="B27" s="24" t="s">
        <v>59</v>
      </c>
    </row>
    <row r="28" ht="12.75">
      <c r="B28" s="24" t="s">
        <v>60</v>
      </c>
    </row>
    <row r="30" spans="1:2" ht="25.5">
      <c r="A30" s="26" t="s">
        <v>61</v>
      </c>
      <c r="B30" s="24" t="s">
        <v>71</v>
      </c>
    </row>
    <row r="32" spans="1:2" ht="12.75">
      <c r="A32" s="26" t="s">
        <v>62</v>
      </c>
      <c r="B32" s="24" t="s">
        <v>77</v>
      </c>
    </row>
    <row r="33" ht="38.25">
      <c r="B33" s="24" t="s">
        <v>80</v>
      </c>
    </row>
    <row r="35" spans="1:2" ht="25.5">
      <c r="A35" s="26" t="s">
        <v>63</v>
      </c>
      <c r="B35" s="24" t="s">
        <v>73</v>
      </c>
    </row>
    <row r="36" ht="12.75">
      <c r="B36" s="24" t="s">
        <v>78</v>
      </c>
    </row>
    <row r="38" spans="1:2" ht="12.75">
      <c r="A38" s="26" t="s">
        <v>67</v>
      </c>
      <c r="B38" s="24" t="s">
        <v>64</v>
      </c>
    </row>
    <row r="39" ht="12.75">
      <c r="B39" s="32" t="s">
        <v>65</v>
      </c>
    </row>
    <row r="40" ht="12.75">
      <c r="B40" s="24" t="s">
        <v>66</v>
      </c>
    </row>
    <row r="41" ht="12.75">
      <c r="B41" s="24" t="s">
        <v>76</v>
      </c>
    </row>
    <row r="42" ht="12.75">
      <c r="B42" s="24" t="s">
        <v>75</v>
      </c>
    </row>
    <row r="43" ht="12.75">
      <c r="B43" s="24" t="s">
        <v>68</v>
      </c>
    </row>
    <row r="44" ht="12.75">
      <c r="B44" s="24" t="s">
        <v>74</v>
      </c>
    </row>
    <row r="47" ht="12.75">
      <c r="B47" s="24" t="s">
        <v>79</v>
      </c>
    </row>
  </sheetData>
  <printOptions/>
  <pageMargins left="0.7874015748031497" right="0.7874015748031497" top="0.984251968503937" bottom="0.984251968503937"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AD83"/>
  <sheetViews>
    <sheetView workbookViewId="0" topLeftCell="A1">
      <selection activeCell="A1" sqref="A1"/>
    </sheetView>
  </sheetViews>
  <sheetFormatPr defaultColWidth="11.421875" defaultRowHeight="12.75"/>
  <cols>
    <col min="1" max="1" width="3.57421875" style="0" customWidth="1"/>
    <col min="2" max="2" width="11.421875" style="13" customWidth="1"/>
    <col min="16" max="16" width="3.421875" style="0" customWidth="1"/>
    <col min="17" max="17" width="11.421875" style="13" customWidth="1"/>
  </cols>
  <sheetData>
    <row r="1" ht="18">
      <c r="A1" s="2" t="s">
        <v>72</v>
      </c>
    </row>
    <row r="4" spans="1:17" ht="12.75">
      <c r="A4" s="1" t="s">
        <v>2</v>
      </c>
      <c r="B4" s="14" t="s">
        <v>38</v>
      </c>
      <c r="Q4" s="1" t="s">
        <v>28</v>
      </c>
    </row>
    <row r="6" spans="2:30"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9" t="s">
        <v>5</v>
      </c>
      <c r="U6" s="19" t="s">
        <v>6</v>
      </c>
      <c r="V6" s="19" t="s">
        <v>7</v>
      </c>
      <c r="W6" s="18" t="s">
        <v>8</v>
      </c>
      <c r="X6" s="19" t="s">
        <v>9</v>
      </c>
      <c r="Y6" s="18" t="s">
        <v>10</v>
      </c>
      <c r="Z6" s="18" t="s">
        <v>11</v>
      </c>
      <c r="AA6" s="19" t="s">
        <v>12</v>
      </c>
      <c r="AB6" s="18" t="s">
        <v>13</v>
      </c>
      <c r="AC6" s="18" t="s">
        <v>14</v>
      </c>
      <c r="AD6" s="20" t="s">
        <v>24</v>
      </c>
    </row>
    <row r="7" spans="2:30" ht="12.75">
      <c r="B7" s="15">
        <v>1990</v>
      </c>
      <c r="C7" s="16">
        <f>'[1]Other'!C7</f>
        <v>16451.9505557783</v>
      </c>
      <c r="D7" s="16">
        <f>'[1]Other'!D7</f>
        <v>3616.018967693024</v>
      </c>
      <c r="E7" s="16">
        <f>'[1]Other'!E7</f>
        <v>27120.08453422688</v>
      </c>
      <c r="F7" s="16">
        <f>'[1]Other'!F7</f>
        <v>1591.807233696157</v>
      </c>
      <c r="G7" s="16">
        <f>'[1]Other'!G7</f>
        <v>3488.4</v>
      </c>
      <c r="H7" s="16">
        <f>'[1]Other'!H7</f>
        <v>361.5228143133136</v>
      </c>
      <c r="I7" s="16">
        <f>'[1]Other'!I7</f>
        <v>102.41862308186258</v>
      </c>
      <c r="J7" s="16">
        <f>'[1]Other'!J7</f>
        <v>9099.403544515211</v>
      </c>
      <c r="K7" s="16">
        <f>'[1]Other'!K7</f>
        <v>8434.383882445076</v>
      </c>
      <c r="L7" s="16">
        <f>'[1]Other'!L7</f>
        <v>75.21331588902649</v>
      </c>
      <c r="M7" s="16">
        <f>'[1]Other'!M7</f>
        <v>178.24396056555997</v>
      </c>
      <c r="N7" s="16">
        <f>'[1]Other'!N7</f>
        <v>3781.2690574079047</v>
      </c>
      <c r="O7" s="17">
        <f>SUM(C7:N7)</f>
        <v>74300.71648961231</v>
      </c>
      <c r="Q7" s="15">
        <v>1990</v>
      </c>
      <c r="R7" s="16">
        <f>'[1]Other'!AF7</f>
        <v>17362.4810888411</v>
      </c>
      <c r="S7" s="16">
        <f>'[1]Other'!AG7</f>
        <v>4244.392333716878</v>
      </c>
      <c r="T7" s="16">
        <f>'[1]Other'!AH7</f>
        <v>27228.787395989242</v>
      </c>
      <c r="U7" s="16">
        <f>'[1]Other'!AI7</f>
        <v>1633.974447889752</v>
      </c>
      <c r="V7" s="16">
        <f>'[1]Other'!AJ7</f>
        <v>3802.918091741541</v>
      </c>
      <c r="W7" s="16">
        <f>'[1]Other'!AK7</f>
        <v>378.57318129402825</v>
      </c>
      <c r="X7" s="16">
        <f>'[1]Other'!AL7</f>
        <v>102.41862308186258</v>
      </c>
      <c r="Y7" s="16">
        <f>'[1]Other'!AM7</f>
        <v>9099.403544515211</v>
      </c>
      <c r="Z7" s="16">
        <f>'[1]Other'!AN7</f>
        <v>8576.67293897286</v>
      </c>
      <c r="AA7" s="16">
        <f>'[1]Other'!AO7</f>
        <v>75.93428442186013</v>
      </c>
      <c r="AB7" s="16">
        <f>'[1]Other'!AP7</f>
        <v>178.29451585689498</v>
      </c>
      <c r="AC7" s="16">
        <f>'[1]Other'!AQ7</f>
        <v>3820.982885917101</v>
      </c>
      <c r="AD7" s="17">
        <f>SUM(R7:AC7)</f>
        <v>76504.83333223833</v>
      </c>
    </row>
    <row r="8" spans="2:30" ht="12.75">
      <c r="B8" s="15">
        <v>1991</v>
      </c>
      <c r="C8" s="16">
        <f>'[1]Other'!C8</f>
        <v>17412.382264713804</v>
      </c>
      <c r="D8" s="16">
        <f>'[1]Other'!D8</f>
        <v>5202.8781312016035</v>
      </c>
      <c r="E8" s="16">
        <f>'[1]Other'!E8</f>
        <v>27481.920858062702</v>
      </c>
      <c r="F8" s="16">
        <f>'[1]Other'!F8</f>
        <v>2037.5316370817284</v>
      </c>
      <c r="G8" s="16">
        <f>'[1]Other'!G8</f>
        <v>3750.7100901606736</v>
      </c>
      <c r="H8" s="16">
        <f>'[1]Other'!H8</f>
        <v>470.11619202781185</v>
      </c>
      <c r="I8" s="16">
        <f>'[1]Other'!I8</f>
        <v>123.18049578444408</v>
      </c>
      <c r="J8" s="16">
        <f>'[1]Other'!J8</f>
        <v>8571.063561929957</v>
      </c>
      <c r="K8" s="16">
        <f>'[1]Other'!K8</f>
        <v>7073.0972246809815</v>
      </c>
      <c r="L8" s="16">
        <f>'[1]Other'!L8</f>
        <v>72.57327919552245</v>
      </c>
      <c r="M8" s="16">
        <f>'[1]Other'!M8</f>
        <v>186.5605085454531</v>
      </c>
      <c r="N8" s="16">
        <f>'[1]Other'!N8</f>
        <v>4391.1982762077905</v>
      </c>
      <c r="O8" s="17">
        <f aca="true" t="shared" si="0" ref="O8:O29">SUM(C8:N8)</f>
        <v>76773.21251959249</v>
      </c>
      <c r="Q8" s="15">
        <v>1991</v>
      </c>
      <c r="R8" s="16">
        <f>'[1]Other'!AF8</f>
        <v>17117.021012571066</v>
      </c>
      <c r="S8" s="16">
        <f>'[1]Other'!AG8</f>
        <v>4997.506858538677</v>
      </c>
      <c r="T8" s="16">
        <f>'[1]Other'!AH8</f>
        <v>27446.70239748068</v>
      </c>
      <c r="U8" s="16">
        <f>'[1]Other'!AI8</f>
        <v>2023.9411309675895</v>
      </c>
      <c r="V8" s="16">
        <f>'[1]Other'!AJ8</f>
        <v>3649.223785770436</v>
      </c>
      <c r="W8" s="16">
        <f>'[1]Other'!AK8</f>
        <v>464.63539107114065</v>
      </c>
      <c r="X8" s="16">
        <f>'[1]Other'!AL8</f>
        <v>123.18049578444408</v>
      </c>
      <c r="Y8" s="16">
        <f>'[1]Other'!AM8</f>
        <v>8571.063561929957</v>
      </c>
      <c r="Z8" s="16">
        <f>'[1]Other'!AN8</f>
        <v>7030.860851589656</v>
      </c>
      <c r="AA8" s="16">
        <f>'[1]Other'!AO8</f>
        <v>72.34103130238165</v>
      </c>
      <c r="AB8" s="16">
        <f>'[1]Other'!AP8</f>
        <v>186.54039616991105</v>
      </c>
      <c r="AC8" s="16">
        <f>'[1]Other'!AQ8</f>
        <v>4376.073374481251</v>
      </c>
      <c r="AD8" s="17">
        <f aca="true" t="shared" si="1" ref="AD8:AD29">SUM(R8:AC8)</f>
        <v>76059.09028765718</v>
      </c>
    </row>
    <row r="9" spans="2:30" ht="12.75">
      <c r="B9" s="15">
        <v>1992</v>
      </c>
      <c r="C9" s="16">
        <f>'[1]Other'!C9</f>
        <v>16693.041257569123</v>
      </c>
      <c r="D9" s="16">
        <f>'[1]Other'!D9</f>
        <v>4057.9311141454236</v>
      </c>
      <c r="E9" s="16">
        <f>'[1]Other'!E9</f>
        <v>27027.109066479898</v>
      </c>
      <c r="F9" s="16">
        <f>'[1]Other'!F9</f>
        <v>1992.3865206532148</v>
      </c>
      <c r="G9" s="16">
        <f>'[1]Other'!G9</f>
        <v>3838.463455761213</v>
      </c>
      <c r="H9" s="16">
        <f>'[1]Other'!H9</f>
        <v>550.6747281712542</v>
      </c>
      <c r="I9" s="16">
        <f>'[1]Other'!I9</f>
        <v>143.95935930500423</v>
      </c>
      <c r="J9" s="16">
        <f>'[1]Other'!J9</f>
        <v>8540.78818671623</v>
      </c>
      <c r="K9" s="16">
        <f>'[1]Other'!K9</f>
        <v>5899.710666346467</v>
      </c>
      <c r="L9" s="16">
        <f>'[1]Other'!L9</f>
        <v>75.67971180879431</v>
      </c>
      <c r="M9" s="16">
        <f>'[1]Other'!M9</f>
        <v>205.5324508507996</v>
      </c>
      <c r="N9" s="16">
        <f>'[1]Other'!N9</f>
        <v>3952.648699567778</v>
      </c>
      <c r="O9" s="17">
        <f t="shared" si="0"/>
        <v>72977.92521737522</v>
      </c>
      <c r="Q9" s="15">
        <v>1992</v>
      </c>
      <c r="R9" s="16">
        <f>'[1]Other'!AF9</f>
        <v>17074.366816815218</v>
      </c>
      <c r="S9" s="16">
        <f>'[1]Other'!AG9</f>
        <v>4324.012756753933</v>
      </c>
      <c r="T9" s="16">
        <f>'[1]Other'!AH9</f>
        <v>27072.615139229536</v>
      </c>
      <c r="U9" s="16">
        <f>'[1]Other'!AI9</f>
        <v>2009.7970398775403</v>
      </c>
      <c r="V9" s="16">
        <f>'[1]Other'!AJ9</f>
        <v>3968.4179442319532</v>
      </c>
      <c r="W9" s="16">
        <f>'[1]Other'!AK9</f>
        <v>557.6449554039089</v>
      </c>
      <c r="X9" s="16">
        <f>'[1]Other'!AL9</f>
        <v>143.95935930500423</v>
      </c>
      <c r="Y9" s="16">
        <f>'[1]Other'!AM9</f>
        <v>8540.78818671623</v>
      </c>
      <c r="Z9" s="16">
        <f>'[1]Other'!AN9</f>
        <v>5951.961029906535</v>
      </c>
      <c r="AA9" s="16">
        <f>'[1]Other'!AO9</f>
        <v>75.97649340005813</v>
      </c>
      <c r="AB9" s="16">
        <f>'[1]Other'!AP9</f>
        <v>205.55985262660735</v>
      </c>
      <c r="AC9" s="16">
        <f>'[1]Other'!AQ9</f>
        <v>3970.496048107116</v>
      </c>
      <c r="AD9" s="17">
        <f t="shared" si="1"/>
        <v>73895.59562237364</v>
      </c>
    </row>
    <row r="10" spans="2:30" ht="12.75">
      <c r="B10" s="15">
        <v>1993</v>
      </c>
      <c r="C10" s="16">
        <f>'[1]Other'!C10</f>
        <v>16409.952230087176</v>
      </c>
      <c r="D10" s="16">
        <f>'[1]Other'!D10</f>
        <v>5283.7537570379645</v>
      </c>
      <c r="E10" s="16">
        <f>'[1]Other'!E10</f>
        <v>26031.64304024224</v>
      </c>
      <c r="F10" s="16">
        <f>'[1]Other'!F10</f>
        <v>1974.9207143651065</v>
      </c>
      <c r="G10" s="16">
        <f>'[1]Other'!G10</f>
        <v>3890.23438376687</v>
      </c>
      <c r="H10" s="16">
        <f>'[1]Other'!H10</f>
        <v>336.1364960603205</v>
      </c>
      <c r="I10" s="16">
        <f>'[1]Other'!I10</f>
        <v>164.4015647059939</v>
      </c>
      <c r="J10" s="16">
        <f>'[1]Other'!J10</f>
        <v>8539.42416893255</v>
      </c>
      <c r="K10" s="16">
        <f>'[1]Other'!K10</f>
        <v>5096.677545126497</v>
      </c>
      <c r="L10" s="16">
        <f>'[1]Other'!L10</f>
        <v>79.01072338005179</v>
      </c>
      <c r="M10" s="16">
        <f>'[1]Other'!M10</f>
        <v>144.06987260860524</v>
      </c>
      <c r="N10" s="16">
        <f>'[1]Other'!N10</f>
        <v>3795.092276631348</v>
      </c>
      <c r="O10" s="17">
        <f t="shared" si="0"/>
        <v>71745.31677294473</v>
      </c>
      <c r="Q10" s="15">
        <v>1993</v>
      </c>
      <c r="R10" s="16">
        <f>'[1]Other'!AF10</f>
        <v>16777.831086616447</v>
      </c>
      <c r="S10" s="16">
        <f>'[1]Other'!AG10</f>
        <v>5542.837299141673</v>
      </c>
      <c r="T10" s="16">
        <f>'[1]Other'!AH10</f>
        <v>26075.41237574568</v>
      </c>
      <c r="U10" s="16">
        <f>'[1]Other'!AI10</f>
        <v>1991.6241817678633</v>
      </c>
      <c r="V10" s="16">
        <f>'[1]Other'!AJ10</f>
        <v>4015.1577189426666</v>
      </c>
      <c r="W10" s="16">
        <f>'[1]Other'!AK10</f>
        <v>342.823074116743</v>
      </c>
      <c r="X10" s="16">
        <f>'[1]Other'!AL10</f>
        <v>164.4015647059939</v>
      </c>
      <c r="Y10" s="16">
        <f>'[1]Other'!AM10</f>
        <v>8539.42416893255</v>
      </c>
      <c r="Z10" s="16">
        <f>'[1]Other'!AN10</f>
        <v>5140.053492945149</v>
      </c>
      <c r="AA10" s="16">
        <f>'[1]Other'!AO10</f>
        <v>79.2952684233069</v>
      </c>
      <c r="AB10" s="16">
        <f>'[1]Other'!AP10</f>
        <v>144.09572681060172</v>
      </c>
      <c r="AC10" s="16">
        <f>'[1]Other'!AQ10</f>
        <v>3811.818278998037</v>
      </c>
      <c r="AD10" s="17">
        <f t="shared" si="1"/>
        <v>72624.7742371467</v>
      </c>
    </row>
    <row r="11" spans="2:30" ht="12.75">
      <c r="B11" s="15">
        <v>1994</v>
      </c>
      <c r="C11" s="16">
        <f>'[1]Other'!C11</f>
        <v>16098.9216407586</v>
      </c>
      <c r="D11" s="16">
        <f>'[1]Other'!D11</f>
        <v>4930.747739598635</v>
      </c>
      <c r="E11" s="16">
        <f>'[1]Other'!E11</f>
        <v>25193.659076266707</v>
      </c>
      <c r="F11" s="16">
        <f>'[1]Other'!F11</f>
        <v>2545.218800567427</v>
      </c>
      <c r="G11" s="16">
        <f>'[1]Other'!G11</f>
        <v>4073.2356574514824</v>
      </c>
      <c r="H11" s="16">
        <f>'[1]Other'!H11</f>
        <v>361.3002703607226</v>
      </c>
      <c r="I11" s="16">
        <f>'[1]Other'!I11</f>
        <v>185.24277388605503</v>
      </c>
      <c r="J11" s="16">
        <f>'[1]Other'!J11</f>
        <v>8898.492539691219</v>
      </c>
      <c r="K11" s="16">
        <f>'[1]Other'!K11</f>
        <v>4655.625521913225</v>
      </c>
      <c r="L11" s="16">
        <f>'[1]Other'!L11</f>
        <v>82.68289350833766</v>
      </c>
      <c r="M11" s="16">
        <f>'[1]Other'!M11</f>
        <v>142.43420822893984</v>
      </c>
      <c r="N11" s="16">
        <f>'[1]Other'!N11</f>
        <v>3863.7529865007177</v>
      </c>
      <c r="O11" s="17">
        <f t="shared" si="0"/>
        <v>71031.31410873207</v>
      </c>
      <c r="Q11" s="15">
        <v>1994</v>
      </c>
      <c r="R11" s="16">
        <f>'[1]Other'!AF11</f>
        <v>17205.62579043561</v>
      </c>
      <c r="S11" s="16">
        <f>'[1]Other'!AG11</f>
        <v>5714.007724979979</v>
      </c>
      <c r="T11" s="16">
        <f>'[1]Other'!AH11</f>
        <v>25325.354693975714</v>
      </c>
      <c r="U11" s="16">
        <f>'[1]Other'!AI11</f>
        <v>2595.140693459143</v>
      </c>
      <c r="V11" s="16">
        <f>'[1]Other'!AJ11</f>
        <v>4448.205788558806</v>
      </c>
      <c r="W11" s="16">
        <f>'[1]Other'!AK11</f>
        <v>381.160349565891</v>
      </c>
      <c r="X11" s="16">
        <f>'[1]Other'!AL11</f>
        <v>185.24277388605503</v>
      </c>
      <c r="Y11" s="16">
        <f>'[1]Other'!AM11</f>
        <v>8898.492539691219</v>
      </c>
      <c r="Z11" s="16">
        <f>'[1]Other'!AN11</f>
        <v>4786.322261899436</v>
      </c>
      <c r="AA11" s="16">
        <f>'[1]Other'!AO11</f>
        <v>83.5342880593475</v>
      </c>
      <c r="AB11" s="16">
        <f>'[1]Other'!AP11</f>
        <v>142.49375270970717</v>
      </c>
      <c r="AC11" s="16">
        <f>'[1]Other'!AQ11</f>
        <v>3914.824352450403</v>
      </c>
      <c r="AD11" s="17">
        <f t="shared" si="1"/>
        <v>73680.40500967132</v>
      </c>
    </row>
    <row r="12" spans="2:30" ht="12.75">
      <c r="B12" s="15">
        <v>1995</v>
      </c>
      <c r="C12" s="16">
        <f>'[1]Other'!C12</f>
        <v>16038.618985292938</v>
      </c>
      <c r="D12" s="16">
        <f>'[1]Other'!D12</f>
        <v>6395.379362845128</v>
      </c>
      <c r="E12" s="16">
        <f>'[1]Other'!E12</f>
        <v>25158.160461343003</v>
      </c>
      <c r="F12" s="16">
        <f>'[1]Other'!F12</f>
        <v>2592.1371688231297</v>
      </c>
      <c r="G12" s="16">
        <f>'[1]Other'!G12</f>
        <v>4363.537571000822</v>
      </c>
      <c r="H12" s="16">
        <f>'[1]Other'!H12</f>
        <v>372.8468030548247</v>
      </c>
      <c r="I12" s="16">
        <f>'[1]Other'!I12</f>
        <v>206.04897196484137</v>
      </c>
      <c r="J12" s="16">
        <f>'[1]Other'!J12</f>
        <v>7865.239885135385</v>
      </c>
      <c r="K12" s="16">
        <f>'[1]Other'!K12</f>
        <v>4402.013351967563</v>
      </c>
      <c r="L12" s="16">
        <f>'[1]Other'!L12</f>
        <v>79.9365070664735</v>
      </c>
      <c r="M12" s="16">
        <f>'[1]Other'!M12</f>
        <v>140.19248274867482</v>
      </c>
      <c r="N12" s="16">
        <f>'[1]Other'!N12</f>
        <v>3928.4748791608627</v>
      </c>
      <c r="O12" s="17">
        <f t="shared" si="0"/>
        <v>71542.58643040365</v>
      </c>
      <c r="Q12" s="15">
        <v>1995</v>
      </c>
      <c r="R12" s="16">
        <f>'[1]Other'!AF12</f>
        <v>16452.149011139758</v>
      </c>
      <c r="S12" s="16">
        <f>'[1]Other'!AG12</f>
        <v>6689.700658662928</v>
      </c>
      <c r="T12" s="16">
        <f>'[1]Other'!AH12</f>
        <v>25207.369683143123</v>
      </c>
      <c r="U12" s="16">
        <f>'[1]Other'!AI12</f>
        <v>2610.6959681625203</v>
      </c>
      <c r="V12" s="16">
        <f>'[1]Other'!AJ12</f>
        <v>4503.268403688233</v>
      </c>
      <c r="W12" s="16">
        <f>'[1]Other'!AK12</f>
        <v>380.2028483461122</v>
      </c>
      <c r="X12" s="16">
        <f>'[1]Other'!AL12</f>
        <v>206.04897196484137</v>
      </c>
      <c r="Y12" s="16">
        <f>'[1]Other'!AM12</f>
        <v>7865.239885135385</v>
      </c>
      <c r="Z12" s="16">
        <f>'[1]Other'!AN12</f>
        <v>4440.8107990010185</v>
      </c>
      <c r="AA12" s="16">
        <f>'[1]Other'!AO12</f>
        <v>80.25284170321298</v>
      </c>
      <c r="AB12" s="16">
        <f>'[1]Other'!AP12</f>
        <v>140.21750599703168</v>
      </c>
      <c r="AC12" s="16">
        <f>'[1]Other'!AQ12</f>
        <v>3948.257972019772</v>
      </c>
      <c r="AD12" s="17">
        <f t="shared" si="1"/>
        <v>72524.21454896394</v>
      </c>
    </row>
    <row r="13" spans="2:30" ht="12.75">
      <c r="B13" s="15">
        <v>1996</v>
      </c>
      <c r="C13" s="16">
        <f>'[1]Other'!C13</f>
        <v>17010.457703063454</v>
      </c>
      <c r="D13" s="16">
        <f>'[1]Other'!D13</f>
        <v>8080.240453429735</v>
      </c>
      <c r="E13" s="16">
        <f>'[1]Other'!E13</f>
        <v>25391.778835044486</v>
      </c>
      <c r="F13" s="16">
        <f>'[1]Other'!F13</f>
        <v>1413.5427537749379</v>
      </c>
      <c r="G13" s="16">
        <f>'[1]Other'!G13</f>
        <v>4979.911239192552</v>
      </c>
      <c r="H13" s="16">
        <f>'[1]Other'!H13</f>
        <v>367.34552894780245</v>
      </c>
      <c r="I13" s="16">
        <f>'[1]Other'!I13</f>
        <v>222.22089790055196</v>
      </c>
      <c r="J13" s="16">
        <f>'[1]Other'!J13</f>
        <v>7332.312302170624</v>
      </c>
      <c r="K13" s="16">
        <f>'[1]Other'!K13</f>
        <v>3642.6946245957142</v>
      </c>
      <c r="L13" s="16">
        <f>'[1]Other'!L13</f>
        <v>80.64236308048021</v>
      </c>
      <c r="M13" s="16">
        <f>'[1]Other'!M13</f>
        <v>108.72070478431942</v>
      </c>
      <c r="N13" s="16">
        <f>'[1]Other'!N13</f>
        <v>4088.504140788751</v>
      </c>
      <c r="O13" s="17">
        <f t="shared" si="0"/>
        <v>72718.3715467734</v>
      </c>
      <c r="Q13" s="15">
        <v>1996</v>
      </c>
      <c r="R13" s="16">
        <f>'[1]Other'!AF13</f>
        <v>16659.761983170465</v>
      </c>
      <c r="S13" s="16">
        <f>'[1]Other'!AG13</f>
        <v>7828.563542003054</v>
      </c>
      <c r="T13" s="16">
        <f>'[1]Other'!AH13</f>
        <v>25350.125494130865</v>
      </c>
      <c r="U13" s="16">
        <f>'[1]Other'!AI13</f>
        <v>1397.886960926415</v>
      </c>
      <c r="V13" s="16">
        <f>'[1]Other'!AJ13</f>
        <v>4861.443372424649</v>
      </c>
      <c r="W13" s="16">
        <f>'[1]Other'!AK13</f>
        <v>361.1422988948391</v>
      </c>
      <c r="X13" s="16">
        <f>'[1]Other'!AL13</f>
        <v>222.22089790055196</v>
      </c>
      <c r="Y13" s="16">
        <f>'[1]Other'!AM13</f>
        <v>7332.312302170624</v>
      </c>
      <c r="Z13" s="16">
        <f>'[1]Other'!AN13</f>
        <v>3610.77310888583</v>
      </c>
      <c r="AA13" s="16">
        <f>'[1]Other'!AO13</f>
        <v>80.37416383428321</v>
      </c>
      <c r="AB13" s="16">
        <f>'[1]Other'!AP13</f>
        <v>108.69605203997725</v>
      </c>
      <c r="AC13" s="16">
        <f>'[1]Other'!AQ13</f>
        <v>4071.5971940647505</v>
      </c>
      <c r="AD13" s="17">
        <f t="shared" si="1"/>
        <v>71884.8973704463</v>
      </c>
    </row>
    <row r="14" spans="2:30" ht="12.75">
      <c r="B14" s="15">
        <v>1997</v>
      </c>
      <c r="C14" s="16">
        <f>'[1]Other'!C14</f>
        <v>16356.80547600274</v>
      </c>
      <c r="D14" s="16">
        <f>'[1]Other'!D14</f>
        <v>8398.57309380397</v>
      </c>
      <c r="E14" s="16">
        <f>'[1]Other'!E14</f>
        <v>25835.04588606552</v>
      </c>
      <c r="F14" s="16">
        <f>'[1]Other'!F14</f>
        <v>1266.0329566691316</v>
      </c>
      <c r="G14" s="16">
        <f>'[1]Other'!G14</f>
        <v>4534.339175182957</v>
      </c>
      <c r="H14" s="16">
        <f>'[1]Other'!H14</f>
        <v>329.4797948096925</v>
      </c>
      <c r="I14" s="16">
        <f>'[1]Other'!I14</f>
        <v>239.09482267284508</v>
      </c>
      <c r="J14" s="16">
        <f>'[1]Other'!J14</f>
        <v>7534.109887837655</v>
      </c>
      <c r="K14" s="16">
        <f>'[1]Other'!K14</f>
        <v>2843.0021478151166</v>
      </c>
      <c r="L14" s="16">
        <f>'[1]Other'!L14</f>
        <v>78.61097143840198</v>
      </c>
      <c r="M14" s="16">
        <f>'[1]Other'!M14</f>
        <v>101.51663487735391</v>
      </c>
      <c r="N14" s="16">
        <f>'[1]Other'!N14</f>
        <v>4831.0253167560495</v>
      </c>
      <c r="O14" s="17">
        <f t="shared" si="0"/>
        <v>72347.63616393141</v>
      </c>
      <c r="Q14" s="15">
        <v>1997</v>
      </c>
      <c r="R14" s="16">
        <f>'[1]Other'!AF14</f>
        <v>17001.79545258015</v>
      </c>
      <c r="S14" s="16">
        <f>'[1]Other'!AG14</f>
        <v>8863.710892168296</v>
      </c>
      <c r="T14" s="16">
        <f>'[1]Other'!AH14</f>
        <v>25911.65089174872</v>
      </c>
      <c r="U14" s="16">
        <f>'[1]Other'!AI14</f>
        <v>1294.7583444538077</v>
      </c>
      <c r="V14" s="16">
        <f>'[1]Other'!AJ14</f>
        <v>4751.023082907252</v>
      </c>
      <c r="W14" s="16">
        <f>'[1]Other'!AK14</f>
        <v>340.83305360179907</v>
      </c>
      <c r="X14" s="16">
        <f>'[1]Other'!AL14</f>
        <v>239.09482267284508</v>
      </c>
      <c r="Y14" s="16">
        <f>'[1]Other'!AM14</f>
        <v>7534.109887837655</v>
      </c>
      <c r="Z14" s="16">
        <f>'[1]Other'!AN14</f>
        <v>2898.065775488573</v>
      </c>
      <c r="AA14" s="16">
        <f>'[1]Other'!AO14</f>
        <v>79.0997844317715</v>
      </c>
      <c r="AB14" s="16">
        <f>'[1]Other'!AP14</f>
        <v>101.55888109616151</v>
      </c>
      <c r="AC14" s="16">
        <f>'[1]Other'!AQ14</f>
        <v>4868.462202641346</v>
      </c>
      <c r="AD14" s="17">
        <f t="shared" si="1"/>
        <v>73884.16307162838</v>
      </c>
    </row>
    <row r="15" spans="2:30" ht="12.75">
      <c r="B15" s="15">
        <v>1998</v>
      </c>
      <c r="C15" s="16">
        <f>'[1]Other'!C15</f>
        <v>17470.90658075769</v>
      </c>
      <c r="D15" s="16">
        <f>'[1]Other'!D15</f>
        <v>9384.898650219424</v>
      </c>
      <c r="E15" s="16">
        <f>'[1]Other'!E15</f>
        <v>27249.826305162744</v>
      </c>
      <c r="F15" s="16">
        <f>'[1]Other'!F15</f>
        <v>1043.029972047544</v>
      </c>
      <c r="G15" s="16">
        <f>'[1]Other'!G15</f>
        <v>4666.023687566776</v>
      </c>
      <c r="H15" s="16">
        <f>'[1]Other'!H15</f>
        <v>184.17137658857337</v>
      </c>
      <c r="I15" s="16">
        <f>'[1]Other'!I15</f>
        <v>255.5160488140255</v>
      </c>
      <c r="J15" s="16">
        <f>'[1]Other'!J15</f>
        <v>7708.91280975955</v>
      </c>
      <c r="K15" s="16">
        <f>'[1]Other'!K15</f>
        <v>2718.154769073847</v>
      </c>
      <c r="L15" s="16">
        <f>'[1]Other'!L15</f>
        <v>82.24798508447566</v>
      </c>
      <c r="M15" s="16">
        <f>'[1]Other'!M15</f>
        <v>101.59137218176113</v>
      </c>
      <c r="N15" s="16">
        <f>'[1]Other'!N15</f>
        <v>5594.326086007733</v>
      </c>
      <c r="O15" s="17">
        <f t="shared" si="0"/>
        <v>76459.60564326415</v>
      </c>
      <c r="Q15" s="15">
        <v>1998</v>
      </c>
      <c r="R15" s="16">
        <f>'[1]Other'!AF15</f>
        <v>17861.10835142745</v>
      </c>
      <c r="S15" s="16">
        <f>'[1]Other'!AG15</f>
        <v>9667.311701590786</v>
      </c>
      <c r="T15" s="16">
        <f>'[1]Other'!AH15</f>
        <v>27296.18613548216</v>
      </c>
      <c r="U15" s="16">
        <f>'[1]Other'!AI15</f>
        <v>1060.346936517</v>
      </c>
      <c r="V15" s="16">
        <f>'[1]Other'!AJ15</f>
        <v>4796.902578212048</v>
      </c>
      <c r="W15" s="16">
        <f>'[1]Other'!AK15</f>
        <v>190.98811660373553</v>
      </c>
      <c r="X15" s="16">
        <f>'[1]Other'!AL15</f>
        <v>255.5160488140255</v>
      </c>
      <c r="Y15" s="16">
        <f>'[1]Other'!AM15</f>
        <v>7708.91280975955</v>
      </c>
      <c r="Z15" s="16">
        <f>'[1]Other'!AN15</f>
        <v>2750.224522221626</v>
      </c>
      <c r="AA15" s="16">
        <f>'[1]Other'!AO15</f>
        <v>82.54282112869694</v>
      </c>
      <c r="AB15" s="16">
        <f>'[1]Other'!AP15</f>
        <v>101.61570047247635</v>
      </c>
      <c r="AC15" s="16">
        <f>'[1]Other'!AQ15</f>
        <v>5620.57554229617</v>
      </c>
      <c r="AD15" s="17">
        <f t="shared" si="1"/>
        <v>77392.23126452573</v>
      </c>
    </row>
    <row r="16" spans="2:30" ht="12.75">
      <c r="B16" s="15">
        <v>1999</v>
      </c>
      <c r="C16" s="16">
        <f>'[1]Other'!C16</f>
        <v>17199.080047238065</v>
      </c>
      <c r="D16" s="16">
        <f>'[1]Other'!D16</f>
        <v>10755.05605475251</v>
      </c>
      <c r="E16" s="16">
        <f>'[1]Other'!E16</f>
        <v>28185.02615136338</v>
      </c>
      <c r="F16" s="16">
        <f>'[1]Other'!F16</f>
        <v>1073.7664725914565</v>
      </c>
      <c r="G16" s="16">
        <f>'[1]Other'!G16</f>
        <v>4716.208752945105</v>
      </c>
      <c r="H16" s="16">
        <f>'[1]Other'!H16</f>
        <v>302.77287350510323</v>
      </c>
      <c r="I16" s="16">
        <f>'[1]Other'!I16</f>
        <v>299.8422167197682</v>
      </c>
      <c r="J16" s="16">
        <f>'[1]Other'!J16</f>
        <v>7412.2646593832515</v>
      </c>
      <c r="K16" s="16">
        <f>'[1]Other'!K16</f>
        <v>2600.0981382866084</v>
      </c>
      <c r="L16" s="16">
        <f>'[1]Other'!L16</f>
        <v>81.0809210553798</v>
      </c>
      <c r="M16" s="16">
        <f>'[1]Other'!M16</f>
        <v>103.43239193181205</v>
      </c>
      <c r="N16" s="16">
        <f>'[1]Other'!N16</f>
        <v>6005.2367426930305</v>
      </c>
      <c r="O16" s="17">
        <f t="shared" si="0"/>
        <v>78733.86542246549</v>
      </c>
      <c r="Q16" s="15">
        <v>1999</v>
      </c>
      <c r="R16" s="16">
        <f>'[1]Other'!AF16</f>
        <v>17766.79873111962</v>
      </c>
      <c r="S16" s="16">
        <f>'[1]Other'!AG16</f>
        <v>11167.091200462704</v>
      </c>
      <c r="T16" s="16">
        <f>'[1]Other'!AH16</f>
        <v>28252.646367265843</v>
      </c>
      <c r="U16" s="16">
        <f>'[1]Other'!AI16</f>
        <v>1098.8658193024244</v>
      </c>
      <c r="V16" s="16">
        <f>'[1]Other'!AJ16</f>
        <v>4906.664215261598</v>
      </c>
      <c r="W16" s="16">
        <f>'[1]Other'!AK16</f>
        <v>312.59865732729173</v>
      </c>
      <c r="X16" s="16">
        <f>'[1]Other'!AL16</f>
        <v>299.8422167197682</v>
      </c>
      <c r="Y16" s="16">
        <f>'[1]Other'!AM16</f>
        <v>7412.2646593832515</v>
      </c>
      <c r="Z16" s="16">
        <f>'[1]Other'!AN16</f>
        <v>2643.9829569871613</v>
      </c>
      <c r="AA16" s="16">
        <f>'[1]Other'!AO16</f>
        <v>81.50826274818984</v>
      </c>
      <c r="AB16" s="16">
        <f>'[1]Other'!AP16</f>
        <v>103.46317971118495</v>
      </c>
      <c r="AC16" s="16">
        <f>'[1]Other'!AQ16</f>
        <v>6046.176333442554</v>
      </c>
      <c r="AD16" s="17">
        <f t="shared" si="1"/>
        <v>80091.90259973158</v>
      </c>
    </row>
    <row r="17" spans="2:30" ht="12.75">
      <c r="B17" s="15">
        <v>2000</v>
      </c>
      <c r="C17" s="16">
        <f>'[1]Other'!C17</f>
        <v>17149.00472466361</v>
      </c>
      <c r="D17" s="16">
        <f>'[1]Other'!D17</f>
        <v>10650.337198080022</v>
      </c>
      <c r="E17" s="16">
        <f>'[1]Other'!E17</f>
        <v>29475.401330027235</v>
      </c>
      <c r="F17" s="16">
        <f>'[1]Other'!F17</f>
        <v>1124.4061097129206</v>
      </c>
      <c r="G17" s="16">
        <f>'[1]Other'!G17</f>
        <v>4921.05816288629</v>
      </c>
      <c r="H17" s="16">
        <f>'[1]Other'!H17</f>
        <v>234.5389210011699</v>
      </c>
      <c r="I17" s="16">
        <f>'[1]Other'!I17</f>
        <v>324.8576625748313</v>
      </c>
      <c r="J17" s="16">
        <f>'[1]Other'!J17</f>
        <v>7634.5683955604745</v>
      </c>
      <c r="K17" s="16">
        <f>'[1]Other'!K17</f>
        <v>2364.2198897589124</v>
      </c>
      <c r="L17" s="16">
        <f>'[1]Other'!L17</f>
        <v>78.43612440537436</v>
      </c>
      <c r="M17" s="16">
        <f>'[1]Other'!M17</f>
        <v>91.26751583055028</v>
      </c>
      <c r="N17" s="16">
        <f>'[1]Other'!N17</f>
        <v>5335.085345762044</v>
      </c>
      <c r="O17" s="17">
        <f t="shared" si="0"/>
        <v>79383.18138026343</v>
      </c>
      <c r="Q17" s="15">
        <v>2000</v>
      </c>
      <c r="R17" s="16">
        <f>'[1]Other'!AF17</f>
        <v>18192.973268378802</v>
      </c>
      <c r="S17" s="16">
        <f>'[1]Other'!AG17</f>
        <v>11410.491766868727</v>
      </c>
      <c r="T17" s="16">
        <f>'[1]Other'!AH17</f>
        <v>29599.894626840865</v>
      </c>
      <c r="U17" s="16">
        <f>'[1]Other'!AI17</f>
        <v>1170.4348668840182</v>
      </c>
      <c r="V17" s="16">
        <f>'[1]Other'!AJ17</f>
        <v>5272.7219091934785</v>
      </c>
      <c r="W17" s="16">
        <f>'[1]Other'!AK17</f>
        <v>252.49708858110674</v>
      </c>
      <c r="X17" s="16">
        <f>'[1]Other'!AL17</f>
        <v>324.8576625748313</v>
      </c>
      <c r="Y17" s="16">
        <f>'[1]Other'!AM17</f>
        <v>7634.5683955604745</v>
      </c>
      <c r="Z17" s="16">
        <f>'[1]Other'!AN17</f>
        <v>2424.523218345268</v>
      </c>
      <c r="AA17" s="16">
        <f>'[1]Other'!AO17</f>
        <v>79.22195646666773</v>
      </c>
      <c r="AB17" s="16">
        <f>'[1]Other'!AP17</f>
        <v>91.31688320942543</v>
      </c>
      <c r="AC17" s="16">
        <f>'[1]Other'!AQ17</f>
        <v>5400.116165765054</v>
      </c>
      <c r="AD17" s="17">
        <f t="shared" si="1"/>
        <v>81853.61780866871</v>
      </c>
    </row>
    <row r="18" spans="2:30" ht="12.75">
      <c r="B18" s="15">
        <v>2001</v>
      </c>
      <c r="C18" s="16">
        <f>'[1]Other'!C18</f>
        <v>17896.99795563919</v>
      </c>
      <c r="D18" s="16">
        <f>'[1]Other'!D18</f>
        <v>10180.655709420695</v>
      </c>
      <c r="E18" s="16">
        <f>'[1]Other'!E18</f>
        <v>29271.92598075852</v>
      </c>
      <c r="F18" s="16">
        <f>'[1]Other'!F18</f>
        <v>1409.2240381970423</v>
      </c>
      <c r="G18" s="16">
        <f>'[1]Other'!G18</f>
        <v>5029.7667526730875</v>
      </c>
      <c r="H18" s="16">
        <f>'[1]Other'!H18</f>
        <v>347.68881150504694</v>
      </c>
      <c r="I18" s="16">
        <f>'[1]Other'!I18</f>
        <v>366.55300533341745</v>
      </c>
      <c r="J18" s="16">
        <f>'[1]Other'!J18</f>
        <v>7894.945400634733</v>
      </c>
      <c r="K18" s="16">
        <f>'[1]Other'!K18</f>
        <v>2373.69983597134</v>
      </c>
      <c r="L18" s="16">
        <f>'[1]Other'!L18</f>
        <v>78.36242398307877</v>
      </c>
      <c r="M18" s="16">
        <f>'[1]Other'!M18</f>
        <v>92.42325903662629</v>
      </c>
      <c r="N18" s="16">
        <f>'[1]Other'!N18</f>
        <v>5034.234317412394</v>
      </c>
      <c r="O18" s="17">
        <f t="shared" si="0"/>
        <v>79976.47749056517</v>
      </c>
      <c r="Q18" s="15">
        <v>2001</v>
      </c>
      <c r="R18" s="16">
        <f>'[1]Other'!AF18</f>
        <v>18566.95954143809</v>
      </c>
      <c r="S18" s="16">
        <f>'[1]Other'!AG18</f>
        <v>10670.80274570971</v>
      </c>
      <c r="T18" s="16">
        <f>'[1]Other'!AH18</f>
        <v>29351.841741895638</v>
      </c>
      <c r="U18" s="16">
        <f>'[1]Other'!AI18</f>
        <v>1438.776728981729</v>
      </c>
      <c r="V18" s="16">
        <f>'[1]Other'!AJ18</f>
        <v>5255.836141670861</v>
      </c>
      <c r="W18" s="16">
        <f>'[1]Other'!AK18</f>
        <v>359.24549509820963</v>
      </c>
      <c r="X18" s="16">
        <f>'[1]Other'!AL18</f>
        <v>366.55300533341745</v>
      </c>
      <c r="Y18" s="16">
        <f>'[1]Other'!AM18</f>
        <v>7894.945400634733</v>
      </c>
      <c r="Z18" s="16">
        <f>'[1]Other'!AN18</f>
        <v>2411.77731975365</v>
      </c>
      <c r="AA18" s="16">
        <f>'[1]Other'!AO18</f>
        <v>78.86732399766797</v>
      </c>
      <c r="AB18" s="16">
        <f>'[1]Other'!AP18</f>
        <v>92.449439757713</v>
      </c>
      <c r="AC18" s="16">
        <f>'[1]Other'!AQ18</f>
        <v>5073.475740413981</v>
      </c>
      <c r="AD18" s="17">
        <f t="shared" si="1"/>
        <v>81561.53062468539</v>
      </c>
    </row>
    <row r="19" spans="2:30" ht="12.75">
      <c r="B19" s="15">
        <v>2002</v>
      </c>
      <c r="C19" s="16">
        <f>'[1]Other'!C19</f>
        <v>17101.551692197987</v>
      </c>
      <c r="D19" s="16">
        <f>'[1]Other'!D19</f>
        <v>9761.078512489858</v>
      </c>
      <c r="E19" s="16">
        <f>'[1]Other'!E19</f>
        <v>28252.96457756125</v>
      </c>
      <c r="F19" s="16">
        <f>'[1]Other'!F19</f>
        <v>1409.3501819545481</v>
      </c>
      <c r="G19" s="16">
        <f>'[1]Other'!G19</f>
        <v>5248.088662438044</v>
      </c>
      <c r="H19" s="16">
        <f>'[1]Other'!H19</f>
        <v>463.50233763254255</v>
      </c>
      <c r="I19" s="16">
        <f>'[1]Other'!I19</f>
        <v>381.1303695050466</v>
      </c>
      <c r="J19" s="16">
        <f>'[1]Other'!J19</f>
        <v>8080.619916955041</v>
      </c>
      <c r="K19" s="16">
        <f>'[1]Other'!K19</f>
        <v>1994.327074600218</v>
      </c>
      <c r="L19" s="16">
        <f>'[1]Other'!L19</f>
        <v>62.91413964152707</v>
      </c>
      <c r="M19" s="16">
        <f>'[1]Other'!M19</f>
        <v>74.1711162393463</v>
      </c>
      <c r="N19" s="16">
        <f>'[1]Other'!N19</f>
        <v>5498.041655216542</v>
      </c>
      <c r="O19" s="17">
        <f t="shared" si="0"/>
        <v>78327.74023643196</v>
      </c>
      <c r="Q19" s="15">
        <v>2002</v>
      </c>
      <c r="R19" s="16">
        <f>'[1]Other'!AF19</f>
        <v>17991.753092646737</v>
      </c>
      <c r="S19" s="16">
        <f>'[1]Other'!AG19</f>
        <v>10414.409719262945</v>
      </c>
      <c r="T19" s="16">
        <f>'[1]Other'!AH19</f>
        <v>28359.876786460067</v>
      </c>
      <c r="U19" s="16">
        <f>'[1]Other'!AI19</f>
        <v>1448.6843452712562</v>
      </c>
      <c r="V19" s="16">
        <f>'[1]Other'!AJ19</f>
        <v>5549.993499687217</v>
      </c>
      <c r="W19" s="16">
        <f>'[1]Other'!AK19</f>
        <v>478.820640834238</v>
      </c>
      <c r="X19" s="16">
        <f>'[1]Other'!AL19</f>
        <v>381.1303695050466</v>
      </c>
      <c r="Y19" s="16">
        <f>'[1]Other'!AM19</f>
        <v>8080.619916955041</v>
      </c>
      <c r="Z19" s="16">
        <f>'[1]Other'!AN19</f>
        <v>2038.3240877808182</v>
      </c>
      <c r="AA19" s="16">
        <f>'[1]Other'!AO19</f>
        <v>63.585497106641796</v>
      </c>
      <c r="AB19" s="16">
        <f>'[1]Other'!AP19</f>
        <v>74.20253367957444</v>
      </c>
      <c r="AC19" s="16">
        <f>'[1]Other'!AQ19</f>
        <v>5557.043312724195</v>
      </c>
      <c r="AD19" s="17">
        <f t="shared" si="1"/>
        <v>80438.44380191379</v>
      </c>
    </row>
    <row r="20" spans="2:30" ht="12.75">
      <c r="B20" s="15">
        <v>2003</v>
      </c>
      <c r="C20" s="16">
        <f>'[1]Other'!C20</f>
        <v>17728.958237873336</v>
      </c>
      <c r="D20" s="16">
        <f>'[1]Other'!D20</f>
        <v>10357.988210388176</v>
      </c>
      <c r="E20" s="16">
        <f>'[1]Other'!E20</f>
        <v>28394.201506098398</v>
      </c>
      <c r="F20" s="16">
        <f>'[1]Other'!F20</f>
        <v>1531.812146346957</v>
      </c>
      <c r="G20" s="16">
        <f>'[1]Other'!G20</f>
        <v>5569.2</v>
      </c>
      <c r="H20" s="16">
        <f>'[1]Other'!H20</f>
        <v>481.5281262104854</v>
      </c>
      <c r="I20" s="16">
        <f>'[1]Other'!I20</f>
        <v>403.14600189748285</v>
      </c>
      <c r="J20" s="16">
        <f>'[1]Other'!J20</f>
        <v>7926.531781299017</v>
      </c>
      <c r="K20" s="16">
        <f>'[1]Other'!K20</f>
        <v>1901.706657359895</v>
      </c>
      <c r="L20" s="16">
        <f>'[1]Other'!L20</f>
        <v>73.10391277831513</v>
      </c>
      <c r="M20" s="16">
        <f>'[1]Other'!M20</f>
        <v>67.74601478914025</v>
      </c>
      <c r="N20" s="16">
        <f>'[1]Other'!N20</f>
        <v>4783.5601604816275</v>
      </c>
      <c r="O20" s="17">
        <f t="shared" si="0"/>
        <v>79219.48275552284</v>
      </c>
      <c r="Q20" s="15">
        <v>2003</v>
      </c>
      <c r="R20" s="16">
        <f>'[1]Other'!AF20</f>
        <v>18173.52287153352</v>
      </c>
      <c r="S20" s="16">
        <f>'[1]Other'!AG20</f>
        <v>10685.810815821847</v>
      </c>
      <c r="T20" s="16">
        <f>'[1]Other'!AH20</f>
        <v>28447.8416966214</v>
      </c>
      <c r="U20" s="16">
        <f>'[1]Other'!AI20</f>
        <v>1551.5479029594946</v>
      </c>
      <c r="V20" s="16">
        <f>'[1]Other'!AJ20</f>
        <v>5721.290634784914</v>
      </c>
      <c r="W20" s="16">
        <f>'[1]Other'!AK20</f>
        <v>489.2125648560207</v>
      </c>
      <c r="X20" s="16">
        <f>'[1]Other'!AL20</f>
        <v>403.14600189748285</v>
      </c>
      <c r="Y20" s="16">
        <f>'[1]Other'!AM20</f>
        <v>7926.531781299017</v>
      </c>
      <c r="Z20" s="16">
        <f>'[1]Other'!AN20</f>
        <v>1921.1099600767955</v>
      </c>
      <c r="AA20" s="16">
        <f>'[1]Other'!AO20</f>
        <v>73.44090550513728</v>
      </c>
      <c r="AB20" s="16">
        <f>'[1]Other'!AP20</f>
        <v>67.76066343377366</v>
      </c>
      <c r="AC20" s="16">
        <f>'[1]Other'!AQ20</f>
        <v>4809.366672428633</v>
      </c>
      <c r="AD20" s="17">
        <f t="shared" si="1"/>
        <v>80270.58247121802</v>
      </c>
    </row>
    <row r="21" spans="2:30" ht="12.75">
      <c r="B21" s="15">
        <v>2004</v>
      </c>
      <c r="C21" s="16">
        <f>'[1]Other'!C21</f>
        <v>17344.018151601016</v>
      </c>
      <c r="D21" s="16">
        <f>'[1]Other'!D21</f>
        <v>11743.577453028764</v>
      </c>
      <c r="E21" s="16">
        <f>'[1]Other'!E21</f>
        <v>29038.70651778022</v>
      </c>
      <c r="F21" s="16">
        <f>'[1]Other'!F21</f>
        <v>1488.8794968823977</v>
      </c>
      <c r="G21" s="16">
        <f>'[1]Other'!G21</f>
        <v>5811.069172023661</v>
      </c>
      <c r="H21" s="16">
        <f>'[1]Other'!H21</f>
        <v>163.0751893082679</v>
      </c>
      <c r="I21" s="16">
        <f>'[1]Other'!I21</f>
        <v>428.4622347152102</v>
      </c>
      <c r="J21" s="16">
        <f>'[1]Other'!J21</f>
        <v>8163.933110652342</v>
      </c>
      <c r="K21" s="16">
        <f>'[1]Other'!K21</f>
        <v>2061.8249581121827</v>
      </c>
      <c r="L21" s="16">
        <f>'[1]Other'!L21</f>
        <v>81.65550016953785</v>
      </c>
      <c r="M21" s="16">
        <f>'[1]Other'!M21</f>
        <v>47.391905188679175</v>
      </c>
      <c r="N21" s="16">
        <f>'[1]Other'!N21</f>
        <v>4696.799910118638</v>
      </c>
      <c r="O21" s="17">
        <f t="shared" si="0"/>
        <v>81069.39359958092</v>
      </c>
      <c r="Q21" s="15">
        <v>2004</v>
      </c>
      <c r="R21" s="16">
        <f>'[1]Other'!AF21</f>
        <v>17818.188706355362</v>
      </c>
      <c r="S21" s="16">
        <f>'[1]Other'!AG21</f>
        <v>12094.30140403246</v>
      </c>
      <c r="T21" s="16">
        <f>'[1]Other'!AH21</f>
        <v>29096.339442179953</v>
      </c>
      <c r="U21" s="16">
        <f>'[1]Other'!AI21</f>
        <v>1510.0638798947373</v>
      </c>
      <c r="V21" s="16">
        <f>'[1]Other'!AJ21</f>
        <v>5974.766207204079</v>
      </c>
      <c r="W21" s="16">
        <f>'[1]Other'!AK21</f>
        <v>171.30137272748019</v>
      </c>
      <c r="X21" s="16">
        <f>'[1]Other'!AL21</f>
        <v>450.64109142816176</v>
      </c>
      <c r="Y21" s="16">
        <f>'[1]Other'!AM21</f>
        <v>8163.933110652342</v>
      </c>
      <c r="Z21" s="16">
        <f>'[1]Other'!AN21</f>
        <v>2082.2296444752965</v>
      </c>
      <c r="AA21" s="16">
        <f>'[1]Other'!AO21</f>
        <v>82.01659960059638</v>
      </c>
      <c r="AB21" s="16">
        <f>'[1]Other'!AP21</f>
        <v>47.40641191769633</v>
      </c>
      <c r="AC21" s="16">
        <f>'[1]Other'!AQ21</f>
        <v>4724.222806248478</v>
      </c>
      <c r="AD21" s="17">
        <f t="shared" si="1"/>
        <v>82215.41067671665</v>
      </c>
    </row>
    <row r="22" spans="2:30" ht="12.75">
      <c r="B22" s="15">
        <v>2005</v>
      </c>
      <c r="C22" s="16">
        <f>'[1]Other'!C22</f>
        <v>17674.24304723445</v>
      </c>
      <c r="D22" s="16">
        <f>'[1]Other'!D22</f>
        <v>12120.153910401947</v>
      </c>
      <c r="E22" s="16">
        <f>'[1]Other'!E22</f>
        <v>29899.094458635926</v>
      </c>
      <c r="F22" s="16">
        <f>'[1]Other'!F22</f>
        <v>1607.7483633729526</v>
      </c>
      <c r="G22" s="16">
        <f>'[1]Other'!G22</f>
        <v>6336.255581751885</v>
      </c>
      <c r="H22" s="16">
        <f>'[1]Other'!H22</f>
        <v>187.32978638111854</v>
      </c>
      <c r="I22" s="16">
        <f>'[1]Other'!I22</f>
        <v>463.6270618123776</v>
      </c>
      <c r="J22" s="16">
        <f>'[1]Other'!J22</f>
        <v>8481.705689583174</v>
      </c>
      <c r="K22" s="16">
        <f>'[1]Other'!K22</f>
        <v>2064.7163854418627</v>
      </c>
      <c r="L22" s="16">
        <f>'[1]Other'!L22</f>
        <v>84.7107873670011</v>
      </c>
      <c r="M22" s="16">
        <f>'[1]Other'!M22</f>
        <v>72.32616547511657</v>
      </c>
      <c r="N22" s="16">
        <f>'[1]Other'!N22</f>
        <v>4164.257259832845</v>
      </c>
      <c r="O22" s="17">
        <f t="shared" si="0"/>
        <v>83156.16849729065</v>
      </c>
      <c r="Q22" s="15">
        <v>2005</v>
      </c>
      <c r="R22" s="16">
        <f>'[1]Other'!AF22</f>
        <v>17808.066951891185</v>
      </c>
      <c r="S22" s="16">
        <f>'[1]Other'!AG22</f>
        <v>12220.438469786643</v>
      </c>
      <c r="T22" s="16">
        <f>'[1]Other'!AH22</f>
        <v>29915.503941399962</v>
      </c>
      <c r="U22" s="16">
        <f>'[1]Other'!AI22</f>
        <v>1613.7433200281805</v>
      </c>
      <c r="V22" s="16">
        <f>'[1]Other'!AJ22</f>
        <v>6382.677951033173</v>
      </c>
      <c r="W22" s="16">
        <f>'[1]Other'!AK22</f>
        <v>189.65286093272277</v>
      </c>
      <c r="X22" s="16">
        <f>'[1]Other'!AL22</f>
        <v>470.4939921614821</v>
      </c>
      <c r="Y22" s="16">
        <f>'[1]Other'!AM22</f>
        <v>8481.705689583174</v>
      </c>
      <c r="Z22" s="16">
        <f>'[1]Other'!AN22</f>
        <v>2070.413591529318</v>
      </c>
      <c r="AA22" s="16">
        <f>'[1]Other'!AO22</f>
        <v>84.97206979478281</v>
      </c>
      <c r="AB22" s="16">
        <f>'[1]Other'!AP22</f>
        <v>72.32974506654263</v>
      </c>
      <c r="AC22" s="16">
        <f>'[1]Other'!AQ22</f>
        <v>4172.042307676574</v>
      </c>
      <c r="AD22" s="17">
        <f t="shared" si="1"/>
        <v>83482.04089088374</v>
      </c>
    </row>
    <row r="23" spans="2:30" ht="12.75">
      <c r="B23" s="15">
        <v>2006</v>
      </c>
      <c r="C23" s="16">
        <f>'[1]Other'!C23</f>
        <v>16576.775980924802</v>
      </c>
      <c r="D23" s="16">
        <f>'[1]Other'!D23</f>
        <v>12704.663159466618</v>
      </c>
      <c r="E23" s="16">
        <f>'[1]Other'!E23</f>
        <v>31883.01782039913</v>
      </c>
      <c r="F23" s="16">
        <f>'[1]Other'!F23</f>
        <v>2218.91426266481</v>
      </c>
      <c r="G23" s="16">
        <f>'[1]Other'!G23</f>
        <v>6634.578152699131</v>
      </c>
      <c r="H23" s="16">
        <f>'[1]Other'!H23</f>
        <v>224.90138462180312</v>
      </c>
      <c r="I23" s="16">
        <f>'[1]Other'!I23</f>
        <v>519.0409457661465</v>
      </c>
      <c r="J23" s="16">
        <f>'[1]Other'!J23</f>
        <v>8870.273457538045</v>
      </c>
      <c r="K23" s="16">
        <f>'[1]Other'!K23</f>
        <v>1824.0189208622946</v>
      </c>
      <c r="L23" s="16">
        <f>'[1]Other'!L23</f>
        <v>39.104217747608345</v>
      </c>
      <c r="M23" s="16">
        <f>'[1]Other'!M23</f>
        <v>66.29622664362432</v>
      </c>
      <c r="N23" s="16">
        <f>'[1]Other'!N23</f>
        <v>4592.098910436165</v>
      </c>
      <c r="O23" s="17">
        <f t="shared" si="0"/>
        <v>86153.68343977016</v>
      </c>
      <c r="Q23" s="15">
        <v>2006</v>
      </c>
      <c r="R23" s="16">
        <f>'[1]Other'!AF23</f>
        <v>17219.907649545476</v>
      </c>
      <c r="S23" s="16">
        <f>'[1]Other'!AG23</f>
        <v>13190.567772962662</v>
      </c>
      <c r="T23" s="16">
        <f>'[1]Other'!AH23</f>
        <v>31962.65611879004</v>
      </c>
      <c r="U23" s="16">
        <f>'[1]Other'!AI23</f>
        <v>2247.9805267354977</v>
      </c>
      <c r="V23" s="16">
        <f>'[1]Other'!AJ23</f>
        <v>6860.357866595014</v>
      </c>
      <c r="W23" s="16">
        <f>'[1]Other'!AK23</f>
        <v>236.21635303017143</v>
      </c>
      <c r="X23" s="16">
        <f>'[1]Other'!AL23</f>
        <v>556.0197361037968</v>
      </c>
      <c r="Y23" s="16">
        <f>'[1]Other'!AM23</f>
        <v>8870.273457538045</v>
      </c>
      <c r="Z23" s="16">
        <f>'[1]Other'!AN23</f>
        <v>1917.535364934931</v>
      </c>
      <c r="AA23" s="16">
        <f>'[1]Other'!AO23</f>
        <v>40.36712496307565</v>
      </c>
      <c r="AB23" s="16">
        <f>'[1]Other'!AP23</f>
        <v>66.31392627830827</v>
      </c>
      <c r="AC23" s="16">
        <f>'[1]Other'!AQ23</f>
        <v>4629.966484159718</v>
      </c>
      <c r="AD23" s="17">
        <f t="shared" si="1"/>
        <v>87798.16238163674</v>
      </c>
    </row>
    <row r="24" spans="2:30" ht="12.75">
      <c r="B24" s="15">
        <v>2007</v>
      </c>
      <c r="C24" s="16">
        <f>'[1]Other'!C24</f>
        <v>0</v>
      </c>
      <c r="D24" s="16">
        <f>'[1]Other'!D24</f>
        <v>0</v>
      </c>
      <c r="E24" s="16">
        <f>'[1]Other'!E24</f>
        <v>0</v>
      </c>
      <c r="F24" s="16">
        <f>'[1]Other'!F24</f>
        <v>0</v>
      </c>
      <c r="G24" s="16">
        <f>'[1]Other'!G24</f>
        <v>0</v>
      </c>
      <c r="H24" s="16">
        <f>'[1]Other'!H24</f>
        <v>0</v>
      </c>
      <c r="I24" s="16">
        <f>'[1]Other'!I24</f>
        <v>0</v>
      </c>
      <c r="J24" s="16">
        <f>'[1]Other'!J24</f>
        <v>0</v>
      </c>
      <c r="K24" s="16">
        <f>'[1]Other'!K24</f>
        <v>0</v>
      </c>
      <c r="L24" s="16">
        <f>'[1]Other'!L24</f>
        <v>0</v>
      </c>
      <c r="M24" s="16">
        <f>'[1]Other'!M24</f>
        <v>0</v>
      </c>
      <c r="N24" s="16">
        <f>'[1]Other'!N24</f>
        <v>0</v>
      </c>
      <c r="O24" s="17">
        <f t="shared" si="0"/>
        <v>0</v>
      </c>
      <c r="Q24" s="15">
        <v>2007</v>
      </c>
      <c r="R24" s="16">
        <f>'[1]Other'!AF24</f>
        <v>0</v>
      </c>
      <c r="S24" s="16">
        <f>'[1]Other'!AG24</f>
        <v>0</v>
      </c>
      <c r="T24" s="16">
        <f>'[1]Other'!AH24</f>
        <v>0</v>
      </c>
      <c r="U24" s="16">
        <f>'[1]Other'!AI24</f>
        <v>0</v>
      </c>
      <c r="V24" s="16">
        <f>'[1]Other'!AJ24</f>
        <v>0</v>
      </c>
      <c r="W24" s="16">
        <f>'[1]Other'!AK24</f>
        <v>0</v>
      </c>
      <c r="X24" s="16">
        <f>'[1]Other'!AL24</f>
        <v>0</v>
      </c>
      <c r="Y24" s="16">
        <f>'[1]Other'!AM24</f>
        <v>0</v>
      </c>
      <c r="Z24" s="16">
        <f>'[1]Other'!AN24</f>
        <v>0</v>
      </c>
      <c r="AA24" s="16">
        <f>'[1]Other'!AO24</f>
        <v>0</v>
      </c>
      <c r="AB24" s="16">
        <f>'[1]Other'!AP24</f>
        <v>0</v>
      </c>
      <c r="AC24" s="16">
        <f>'[1]Other'!AQ24</f>
        <v>0</v>
      </c>
      <c r="AD24" s="17">
        <f t="shared" si="1"/>
        <v>0</v>
      </c>
    </row>
    <row r="25" spans="2:30" ht="12.75">
      <c r="B25" s="15">
        <v>2008</v>
      </c>
      <c r="C25" s="16">
        <f>'[1]Other'!C25</f>
        <v>0</v>
      </c>
      <c r="D25" s="16">
        <f>'[1]Other'!D25</f>
        <v>0</v>
      </c>
      <c r="E25" s="16">
        <f>'[1]Other'!E25</f>
        <v>0</v>
      </c>
      <c r="F25" s="16">
        <f>'[1]Other'!F25</f>
        <v>0</v>
      </c>
      <c r="G25" s="16">
        <f>'[1]Other'!G25</f>
        <v>0</v>
      </c>
      <c r="H25" s="16">
        <f>'[1]Other'!H25</f>
        <v>0</v>
      </c>
      <c r="I25" s="16">
        <f>'[1]Other'!I25</f>
        <v>0</v>
      </c>
      <c r="J25" s="16">
        <f>'[1]Other'!J25</f>
        <v>0</v>
      </c>
      <c r="K25" s="16">
        <f>'[1]Other'!K25</f>
        <v>0</v>
      </c>
      <c r="L25" s="16">
        <f>'[1]Other'!L25</f>
        <v>0</v>
      </c>
      <c r="M25" s="16">
        <f>'[1]Other'!M25</f>
        <v>0</v>
      </c>
      <c r="N25" s="16">
        <f>'[1]Other'!N25</f>
        <v>0</v>
      </c>
      <c r="O25" s="17">
        <f t="shared" si="0"/>
        <v>0</v>
      </c>
      <c r="Q25" s="15">
        <v>2008</v>
      </c>
      <c r="R25" s="16">
        <f>'[1]Other'!AF25</f>
        <v>0</v>
      </c>
      <c r="S25" s="16">
        <f>'[1]Other'!AG25</f>
        <v>0</v>
      </c>
      <c r="T25" s="16">
        <f>'[1]Other'!AH25</f>
        <v>0</v>
      </c>
      <c r="U25" s="16">
        <f>'[1]Other'!AI25</f>
        <v>0</v>
      </c>
      <c r="V25" s="16">
        <f>'[1]Other'!AJ25</f>
        <v>0</v>
      </c>
      <c r="W25" s="16">
        <f>'[1]Other'!AK25</f>
        <v>0</v>
      </c>
      <c r="X25" s="16">
        <f>'[1]Other'!AL25</f>
        <v>0</v>
      </c>
      <c r="Y25" s="16">
        <f>'[1]Other'!AM25</f>
        <v>0</v>
      </c>
      <c r="Z25" s="16">
        <f>'[1]Other'!AN25</f>
        <v>0</v>
      </c>
      <c r="AA25" s="16">
        <f>'[1]Other'!AO25</f>
        <v>0</v>
      </c>
      <c r="AB25" s="16">
        <f>'[1]Other'!AP25</f>
        <v>0</v>
      </c>
      <c r="AC25" s="16">
        <f>'[1]Other'!AQ25</f>
        <v>0</v>
      </c>
      <c r="AD25" s="17">
        <f t="shared" si="1"/>
        <v>0</v>
      </c>
    </row>
    <row r="26" spans="2:30" ht="12.75">
      <c r="B26" s="15">
        <v>2009</v>
      </c>
      <c r="C26" s="16">
        <f>'[1]Other'!C26</f>
        <v>0</v>
      </c>
      <c r="D26" s="16">
        <f>'[1]Other'!D26</f>
        <v>0</v>
      </c>
      <c r="E26" s="16">
        <f>'[1]Other'!E26</f>
        <v>0</v>
      </c>
      <c r="F26" s="16">
        <f>'[1]Other'!F26</f>
        <v>0</v>
      </c>
      <c r="G26" s="16">
        <f>'[1]Other'!G26</f>
        <v>0</v>
      </c>
      <c r="H26" s="16">
        <f>'[1]Other'!H26</f>
        <v>0</v>
      </c>
      <c r="I26" s="16">
        <f>'[1]Other'!I26</f>
        <v>0</v>
      </c>
      <c r="J26" s="16">
        <f>'[1]Other'!J26</f>
        <v>0</v>
      </c>
      <c r="K26" s="16">
        <f>'[1]Other'!K26</f>
        <v>0</v>
      </c>
      <c r="L26" s="16">
        <f>'[1]Other'!L26</f>
        <v>0</v>
      </c>
      <c r="M26" s="16">
        <f>'[1]Other'!M26</f>
        <v>0</v>
      </c>
      <c r="N26" s="16">
        <f>'[1]Other'!N26</f>
        <v>0</v>
      </c>
      <c r="O26" s="17">
        <f t="shared" si="0"/>
        <v>0</v>
      </c>
      <c r="Q26" s="15">
        <v>2009</v>
      </c>
      <c r="R26" s="16">
        <f>'[1]Other'!AF26</f>
        <v>0</v>
      </c>
      <c r="S26" s="16">
        <f>'[1]Other'!AG26</f>
        <v>0</v>
      </c>
      <c r="T26" s="16">
        <f>'[1]Other'!AH26</f>
        <v>0</v>
      </c>
      <c r="U26" s="16">
        <f>'[1]Other'!AI26</f>
        <v>0</v>
      </c>
      <c r="V26" s="16">
        <f>'[1]Other'!AJ26</f>
        <v>0</v>
      </c>
      <c r="W26" s="16">
        <f>'[1]Other'!AK26</f>
        <v>0</v>
      </c>
      <c r="X26" s="16">
        <f>'[1]Other'!AL26</f>
        <v>0</v>
      </c>
      <c r="Y26" s="16">
        <f>'[1]Other'!AM26</f>
        <v>0</v>
      </c>
      <c r="Z26" s="16">
        <f>'[1]Other'!AN26</f>
        <v>0</v>
      </c>
      <c r="AA26" s="16">
        <f>'[1]Other'!AO26</f>
        <v>0</v>
      </c>
      <c r="AB26" s="16">
        <f>'[1]Other'!AP26</f>
        <v>0</v>
      </c>
      <c r="AC26" s="16">
        <f>'[1]Other'!AQ26</f>
        <v>0</v>
      </c>
      <c r="AD26" s="17">
        <f t="shared" si="1"/>
        <v>0</v>
      </c>
    </row>
    <row r="27" spans="2:30" ht="12.75">
      <c r="B27" s="15">
        <v>2010</v>
      </c>
      <c r="C27" s="16">
        <f>'[1]Other'!C27</f>
        <v>0</v>
      </c>
      <c r="D27" s="16">
        <f>'[1]Other'!D27</f>
        <v>0</v>
      </c>
      <c r="E27" s="16">
        <f>'[1]Other'!E27</f>
        <v>0</v>
      </c>
      <c r="F27" s="16">
        <f>'[1]Other'!F27</f>
        <v>0</v>
      </c>
      <c r="G27" s="16">
        <f>'[1]Other'!G27</f>
        <v>0</v>
      </c>
      <c r="H27" s="16">
        <f>'[1]Other'!H27</f>
        <v>0</v>
      </c>
      <c r="I27" s="16">
        <f>'[1]Other'!I27</f>
        <v>0</v>
      </c>
      <c r="J27" s="16">
        <f>'[1]Other'!J27</f>
        <v>0</v>
      </c>
      <c r="K27" s="16">
        <f>'[1]Other'!K27</f>
        <v>0</v>
      </c>
      <c r="L27" s="16">
        <f>'[1]Other'!L27</f>
        <v>0</v>
      </c>
      <c r="M27" s="16">
        <f>'[1]Other'!M27</f>
        <v>0</v>
      </c>
      <c r="N27" s="16">
        <f>'[1]Other'!N27</f>
        <v>0</v>
      </c>
      <c r="O27" s="17">
        <f t="shared" si="0"/>
        <v>0</v>
      </c>
      <c r="Q27" s="15">
        <v>2010</v>
      </c>
      <c r="R27" s="16">
        <f>'[1]Other'!AF27</f>
        <v>0</v>
      </c>
      <c r="S27" s="16">
        <f>'[1]Other'!AG27</f>
        <v>0</v>
      </c>
      <c r="T27" s="16">
        <f>'[1]Other'!AH27</f>
        <v>0</v>
      </c>
      <c r="U27" s="16">
        <f>'[1]Other'!AI27</f>
        <v>0</v>
      </c>
      <c r="V27" s="16">
        <f>'[1]Other'!AJ27</f>
        <v>0</v>
      </c>
      <c r="W27" s="16">
        <f>'[1]Other'!AK27</f>
        <v>0</v>
      </c>
      <c r="X27" s="16">
        <f>'[1]Other'!AL27</f>
        <v>0</v>
      </c>
      <c r="Y27" s="16">
        <f>'[1]Other'!AM27</f>
        <v>0</v>
      </c>
      <c r="Z27" s="16">
        <f>'[1]Other'!AN27</f>
        <v>0</v>
      </c>
      <c r="AA27" s="16">
        <f>'[1]Other'!AO27</f>
        <v>0</v>
      </c>
      <c r="AB27" s="16">
        <f>'[1]Other'!AP27</f>
        <v>0</v>
      </c>
      <c r="AC27" s="16">
        <f>'[1]Other'!AQ27</f>
        <v>0</v>
      </c>
      <c r="AD27" s="17">
        <f t="shared" si="1"/>
        <v>0</v>
      </c>
    </row>
    <row r="28" spans="2:30" ht="12.75">
      <c r="B28" s="15">
        <v>2011</v>
      </c>
      <c r="C28" s="16">
        <f>'[1]Other'!C28</f>
        <v>0</v>
      </c>
      <c r="D28" s="16">
        <f>'[1]Other'!D28</f>
        <v>0</v>
      </c>
      <c r="E28" s="16">
        <f>'[1]Other'!E28</f>
        <v>0</v>
      </c>
      <c r="F28" s="16">
        <f>'[1]Other'!F28</f>
        <v>0</v>
      </c>
      <c r="G28" s="16">
        <f>'[1]Other'!G28</f>
        <v>0</v>
      </c>
      <c r="H28" s="16">
        <f>'[1]Other'!H28</f>
        <v>0</v>
      </c>
      <c r="I28" s="16">
        <f>'[1]Other'!I28</f>
        <v>0</v>
      </c>
      <c r="J28" s="16">
        <f>'[1]Other'!J28</f>
        <v>0</v>
      </c>
      <c r="K28" s="16">
        <f>'[1]Other'!K28</f>
        <v>0</v>
      </c>
      <c r="L28" s="16">
        <f>'[1]Other'!L28</f>
        <v>0</v>
      </c>
      <c r="M28" s="16">
        <f>'[1]Other'!M28</f>
        <v>0</v>
      </c>
      <c r="N28" s="16">
        <f>'[1]Other'!N28</f>
        <v>0</v>
      </c>
      <c r="O28" s="17">
        <f t="shared" si="0"/>
        <v>0</v>
      </c>
      <c r="Q28" s="15">
        <v>2011</v>
      </c>
      <c r="R28" s="16">
        <f>'[1]Other'!AF28</f>
        <v>0</v>
      </c>
      <c r="S28" s="16">
        <f>'[1]Other'!AG28</f>
        <v>0</v>
      </c>
      <c r="T28" s="16">
        <f>'[1]Other'!AH28</f>
        <v>0</v>
      </c>
      <c r="U28" s="16">
        <f>'[1]Other'!AI28</f>
        <v>0</v>
      </c>
      <c r="V28" s="16">
        <f>'[1]Other'!AJ28</f>
        <v>0</v>
      </c>
      <c r="W28" s="16">
        <f>'[1]Other'!AK28</f>
        <v>0</v>
      </c>
      <c r="X28" s="16">
        <f>'[1]Other'!AL28</f>
        <v>0</v>
      </c>
      <c r="Y28" s="16">
        <f>'[1]Other'!AM28</f>
        <v>0</v>
      </c>
      <c r="Z28" s="16">
        <f>'[1]Other'!AN28</f>
        <v>0</v>
      </c>
      <c r="AA28" s="16">
        <f>'[1]Other'!AO28</f>
        <v>0</v>
      </c>
      <c r="AB28" s="16">
        <f>'[1]Other'!AP28</f>
        <v>0</v>
      </c>
      <c r="AC28" s="16">
        <f>'[1]Other'!AQ28</f>
        <v>0</v>
      </c>
      <c r="AD28" s="17">
        <f t="shared" si="1"/>
        <v>0</v>
      </c>
    </row>
    <row r="29" spans="2:30" ht="12.75">
      <c r="B29" s="15">
        <v>2012</v>
      </c>
      <c r="C29" s="16">
        <f>'[1]Other'!C29</f>
        <v>0</v>
      </c>
      <c r="D29" s="16">
        <f>'[1]Other'!D29</f>
        <v>0</v>
      </c>
      <c r="E29" s="16">
        <f>'[1]Other'!E29</f>
        <v>0</v>
      </c>
      <c r="F29" s="16">
        <f>'[1]Other'!F29</f>
        <v>0</v>
      </c>
      <c r="G29" s="16">
        <f>'[1]Other'!G29</f>
        <v>0</v>
      </c>
      <c r="H29" s="16">
        <f>'[1]Other'!H29</f>
        <v>0</v>
      </c>
      <c r="I29" s="16">
        <f>'[1]Other'!I29</f>
        <v>0</v>
      </c>
      <c r="J29" s="16">
        <f>'[1]Other'!J29</f>
        <v>0</v>
      </c>
      <c r="K29" s="16">
        <f>'[1]Other'!K29</f>
        <v>0</v>
      </c>
      <c r="L29" s="16">
        <f>'[1]Other'!L29</f>
        <v>0</v>
      </c>
      <c r="M29" s="16">
        <f>'[1]Other'!M29</f>
        <v>0</v>
      </c>
      <c r="N29" s="16">
        <f>'[1]Other'!N29</f>
        <v>0</v>
      </c>
      <c r="O29" s="17">
        <f t="shared" si="0"/>
        <v>0</v>
      </c>
      <c r="Q29" s="15">
        <v>2012</v>
      </c>
      <c r="R29" s="16">
        <f>'[1]Other'!AF29</f>
        <v>0</v>
      </c>
      <c r="S29" s="16">
        <f>'[1]Other'!AG29</f>
        <v>0</v>
      </c>
      <c r="T29" s="16">
        <f>'[1]Other'!AH29</f>
        <v>0</v>
      </c>
      <c r="U29" s="16">
        <f>'[1]Other'!AI29</f>
        <v>0</v>
      </c>
      <c r="V29" s="16">
        <f>'[1]Other'!AJ29</f>
        <v>0</v>
      </c>
      <c r="W29" s="16">
        <f>'[1]Other'!AK29</f>
        <v>0</v>
      </c>
      <c r="X29" s="16">
        <f>'[1]Other'!AL29</f>
        <v>0</v>
      </c>
      <c r="Y29" s="16">
        <f>'[1]Other'!AM29</f>
        <v>0</v>
      </c>
      <c r="Z29" s="16">
        <f>'[1]Other'!AN29</f>
        <v>0</v>
      </c>
      <c r="AA29" s="16">
        <f>'[1]Other'!AO29</f>
        <v>0</v>
      </c>
      <c r="AB29" s="16">
        <f>'[1]Other'!AP29</f>
        <v>0</v>
      </c>
      <c r="AC29" s="16">
        <f>'[1]Other'!AQ29</f>
        <v>0</v>
      </c>
      <c r="AD29" s="17">
        <f t="shared" si="1"/>
        <v>0</v>
      </c>
    </row>
    <row r="30" ht="12.75">
      <c r="O30" s="1"/>
    </row>
    <row r="31" spans="1:17" ht="12.75">
      <c r="A31" s="1" t="s">
        <v>16</v>
      </c>
      <c r="B31" s="14" t="s">
        <v>27</v>
      </c>
      <c r="O31" s="1"/>
      <c r="Q31" s="1" t="s">
        <v>29</v>
      </c>
    </row>
    <row r="32" ht="12.75">
      <c r="O32" s="1"/>
    </row>
    <row r="33" spans="2:30"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9" t="s">
        <v>5</v>
      </c>
      <c r="U33" s="19" t="s">
        <v>6</v>
      </c>
      <c r="V33" s="19" t="s">
        <v>7</v>
      </c>
      <c r="W33" s="18" t="s">
        <v>8</v>
      </c>
      <c r="X33" s="19" t="s">
        <v>9</v>
      </c>
      <c r="Y33" s="18" t="s">
        <v>10</v>
      </c>
      <c r="Z33" s="18" t="s">
        <v>11</v>
      </c>
      <c r="AA33" s="19" t="s">
        <v>12</v>
      </c>
      <c r="AB33" s="18" t="s">
        <v>13</v>
      </c>
      <c r="AC33" s="18" t="s">
        <v>14</v>
      </c>
      <c r="AD33" s="20" t="s">
        <v>24</v>
      </c>
    </row>
    <row r="34" spans="2:30" ht="12.75">
      <c r="B34" s="15">
        <v>1990</v>
      </c>
      <c r="C34" s="16">
        <f aca="true" t="shared" si="2" ref="C34:C56">C7*VLOOKUP($B34,Faktoren,2)/1000</f>
        <v>1212.5087559608608</v>
      </c>
      <c r="D34" s="16">
        <f aca="true" t="shared" si="3" ref="D34:D56">D7*VLOOKUP($B34,Faktoren,3)/1000</f>
        <v>198.8810432231163</v>
      </c>
      <c r="E34" s="16">
        <f aca="true" t="shared" si="4" ref="E34:E56">E7*VLOOKUP($B34,Faktoren,4)/1000</f>
        <v>0</v>
      </c>
      <c r="F34" s="16">
        <f aca="true" t="shared" si="5" ref="F34:F56">F7*VLOOKUP($B34,Faktoren,5)/1000</f>
        <v>0</v>
      </c>
      <c r="G34" s="16">
        <f aca="true" t="shared" si="6" ref="G34:G56">G7*VLOOKUP($B34,Faktoren,6)/1000</f>
        <v>0</v>
      </c>
      <c r="H34" s="16">
        <f aca="true" t="shared" si="7" ref="H34:H56">H7*VLOOKUP($B34,Faktoren,7)/1000</f>
        <v>33.98314454449995</v>
      </c>
      <c r="I34" s="16">
        <f aca="true" t="shared" si="8" ref="I34:I56">I7*VLOOKUP($B34,Faktoren,8)/1000</f>
        <v>0</v>
      </c>
      <c r="J34" s="16">
        <f aca="true" t="shared" si="9" ref="J34:J56">J7*VLOOKUP($B34,Faktoren,9)/1000</f>
        <v>669.7161008763195</v>
      </c>
      <c r="K34" s="16">
        <f aca="true" t="shared" si="10" ref="K34:K56">K7*VLOOKUP($B34,Faktoren,10)/1000</f>
        <v>649.4475589482709</v>
      </c>
      <c r="L34" s="16">
        <f aca="true" t="shared" si="11" ref="L34:L56">L7*VLOOKUP($B34,Faktoren,11)/1000</f>
        <v>0</v>
      </c>
      <c r="M34" s="16">
        <f aca="true" t="shared" si="12" ref="M34:M56">M7*VLOOKUP($B34,Faktoren,12)/1000</f>
        <v>13.724784963548117</v>
      </c>
      <c r="N34" s="16">
        <f aca="true" t="shared" si="13" ref="N34:N56">N7*VLOOKUP($B34,Faktoren,13)/1000</f>
        <v>247.67305391174324</v>
      </c>
      <c r="O34" s="17">
        <f>SUM(C34:N34)</f>
        <v>3025.934442428359</v>
      </c>
      <c r="Q34" s="15">
        <v>1990</v>
      </c>
      <c r="R34" s="16">
        <f aca="true" t="shared" si="14" ref="R34:R56">R7*VLOOKUP($B34,Faktoren,2)/1000</f>
        <v>1279.6148562475892</v>
      </c>
      <c r="S34" s="16">
        <f aca="true" t="shared" si="15" ref="S34:S56">S7*VLOOKUP($B34,Faktoren,3)/1000</f>
        <v>233.4415783544283</v>
      </c>
      <c r="T34" s="16">
        <f aca="true" t="shared" si="16" ref="T34:T56">T7*VLOOKUP($B34,Faktoren,4)/1000</f>
        <v>0</v>
      </c>
      <c r="U34" s="16">
        <f aca="true" t="shared" si="17" ref="U34:U56">U7*VLOOKUP($B34,Faktoren,5)/1000</f>
        <v>0</v>
      </c>
      <c r="V34" s="16">
        <f aca="true" t="shared" si="18" ref="V34:V56">V7*VLOOKUP($B34,Faktoren,6)/1000</f>
        <v>0</v>
      </c>
      <c r="W34" s="16">
        <f aca="true" t="shared" si="19" ref="W34:W56">W7*VLOOKUP($B34,Faktoren,7)/1000</f>
        <v>35.58587904064225</v>
      </c>
      <c r="X34" s="16">
        <f aca="true" t="shared" si="20" ref="X34:X56">X7*VLOOKUP($B34,Faktoren,8)/1000</f>
        <v>0</v>
      </c>
      <c r="Y34" s="16">
        <f aca="true" t="shared" si="21" ref="Y34:Y56">Y7*VLOOKUP($B34,Faktoren,9)/1000</f>
        <v>669.7161008763195</v>
      </c>
      <c r="Z34" s="16">
        <f aca="true" t="shared" si="22" ref="Z34:Z56">Z7*VLOOKUP($B34,Faktoren,10)/1000</f>
        <v>660.4038163009103</v>
      </c>
      <c r="AA34" s="16">
        <f aca="true" t="shared" si="23" ref="AA34:AA56">AA7*VLOOKUP($B34,Faktoren,11)/1000</f>
        <v>0</v>
      </c>
      <c r="AB34" s="16">
        <f aca="true" t="shared" si="24" ref="AB34:AB56">AB7*VLOOKUP($B34,Faktoren,12)/1000</f>
        <v>13.728677720980913</v>
      </c>
      <c r="AC34" s="16">
        <f aca="true" t="shared" si="25" ref="AC34:AC56">AC7*VLOOKUP($B34,Faktoren,13)/1000</f>
        <v>250.27430895074403</v>
      </c>
      <c r="AD34" s="17">
        <f>SUM(R34:AC34)</f>
        <v>3142.7652174916147</v>
      </c>
    </row>
    <row r="35" spans="2:30" ht="12.75">
      <c r="B35" s="15">
        <v>1991</v>
      </c>
      <c r="C35" s="16">
        <f t="shared" si="2"/>
        <v>1283.2925729094072</v>
      </c>
      <c r="D35" s="16">
        <f t="shared" si="3"/>
        <v>286.1582972160882</v>
      </c>
      <c r="E35" s="16">
        <f t="shared" si="4"/>
        <v>0</v>
      </c>
      <c r="F35" s="16">
        <f t="shared" si="5"/>
        <v>0</v>
      </c>
      <c r="G35" s="16">
        <f t="shared" si="6"/>
        <v>0</v>
      </c>
      <c r="H35" s="16">
        <f t="shared" si="7"/>
        <v>44.190922049376965</v>
      </c>
      <c r="I35" s="16">
        <f t="shared" si="8"/>
        <v>0</v>
      </c>
      <c r="J35" s="16">
        <f t="shared" si="9"/>
        <v>630.8302781580448</v>
      </c>
      <c r="K35" s="16">
        <f t="shared" si="10"/>
        <v>544.6284863004356</v>
      </c>
      <c r="L35" s="16">
        <f t="shared" si="11"/>
        <v>0</v>
      </c>
      <c r="M35" s="16">
        <f t="shared" si="12"/>
        <v>14.365159157999889</v>
      </c>
      <c r="N35" s="16">
        <f t="shared" si="13"/>
        <v>287.6234065570339</v>
      </c>
      <c r="O35" s="17">
        <f aca="true" t="shared" si="26" ref="O35:O56">SUM(C35:N35)</f>
        <v>3091.089122348387</v>
      </c>
      <c r="Q35" s="15">
        <v>1991</v>
      </c>
      <c r="R35" s="16">
        <f t="shared" si="14"/>
        <v>1261.5244486264876</v>
      </c>
      <c r="S35" s="16">
        <f t="shared" si="15"/>
        <v>274.86287721962725</v>
      </c>
      <c r="T35" s="16">
        <f t="shared" si="16"/>
        <v>0</v>
      </c>
      <c r="U35" s="16">
        <f t="shared" si="17"/>
        <v>0</v>
      </c>
      <c r="V35" s="16">
        <f t="shared" si="18"/>
        <v>0</v>
      </c>
      <c r="W35" s="16">
        <f t="shared" si="19"/>
        <v>43.6757267594643</v>
      </c>
      <c r="X35" s="16">
        <f t="shared" si="20"/>
        <v>0</v>
      </c>
      <c r="Y35" s="16">
        <f t="shared" si="21"/>
        <v>630.8302781580448</v>
      </c>
      <c r="Z35" s="16">
        <f t="shared" si="22"/>
        <v>541.3762855724035</v>
      </c>
      <c r="AA35" s="16">
        <f t="shared" si="23"/>
        <v>0</v>
      </c>
      <c r="AB35" s="16">
        <f t="shared" si="24"/>
        <v>14.36361050508315</v>
      </c>
      <c r="AC35" s="16">
        <f t="shared" si="25"/>
        <v>286.6327257713363</v>
      </c>
      <c r="AD35" s="17">
        <f aca="true" t="shared" si="27" ref="AD35:AD56">SUM(R35:AC35)</f>
        <v>3053.2659526124476</v>
      </c>
    </row>
    <row r="36" spans="2:30" ht="12.75">
      <c r="B36" s="15">
        <v>1992</v>
      </c>
      <c r="C36" s="16">
        <f t="shared" si="2"/>
        <v>1230.2771406828444</v>
      </c>
      <c r="D36" s="16">
        <f t="shared" si="3"/>
        <v>223.1862112779983</v>
      </c>
      <c r="E36" s="16">
        <f t="shared" si="4"/>
        <v>0</v>
      </c>
      <c r="F36" s="16">
        <f t="shared" si="5"/>
        <v>0</v>
      </c>
      <c r="G36" s="16">
        <f t="shared" si="6"/>
        <v>0</v>
      </c>
      <c r="H36" s="16">
        <f t="shared" si="7"/>
        <v>51.76342444664851</v>
      </c>
      <c r="I36" s="16">
        <f t="shared" si="8"/>
        <v>0</v>
      </c>
      <c r="J36" s="16">
        <f t="shared" si="9"/>
        <v>628.6020105423145</v>
      </c>
      <c r="K36" s="16">
        <f t="shared" si="10"/>
        <v>454.277721308678</v>
      </c>
      <c r="L36" s="16">
        <f t="shared" si="11"/>
        <v>0</v>
      </c>
      <c r="M36" s="16">
        <f t="shared" si="12"/>
        <v>15.825998715511568</v>
      </c>
      <c r="N36" s="16">
        <f t="shared" si="13"/>
        <v>258.8984173301123</v>
      </c>
      <c r="O36" s="17">
        <f t="shared" si="26"/>
        <v>2862.8309243041076</v>
      </c>
      <c r="Q36" s="15">
        <v>1992</v>
      </c>
      <c r="R36" s="16">
        <f t="shared" si="14"/>
        <v>1258.3808343992816</v>
      </c>
      <c r="S36" s="16">
        <f t="shared" si="15"/>
        <v>237.82070162146633</v>
      </c>
      <c r="T36" s="16">
        <f t="shared" si="16"/>
        <v>0</v>
      </c>
      <c r="U36" s="16">
        <f t="shared" si="17"/>
        <v>0</v>
      </c>
      <c r="V36" s="16">
        <f t="shared" si="18"/>
        <v>0</v>
      </c>
      <c r="W36" s="16">
        <f t="shared" si="19"/>
        <v>52.41862580649971</v>
      </c>
      <c r="X36" s="16">
        <f t="shared" si="20"/>
        <v>0</v>
      </c>
      <c r="Y36" s="16">
        <f t="shared" si="21"/>
        <v>628.6020105423145</v>
      </c>
      <c r="Z36" s="16">
        <f t="shared" si="22"/>
        <v>458.3009993028032</v>
      </c>
      <c r="AA36" s="16">
        <f t="shared" si="23"/>
        <v>0</v>
      </c>
      <c r="AB36" s="16">
        <f t="shared" si="24"/>
        <v>15.828108652248766</v>
      </c>
      <c r="AC36" s="16">
        <f t="shared" si="25"/>
        <v>260.0674183321186</v>
      </c>
      <c r="AD36" s="17">
        <f t="shared" si="27"/>
        <v>2911.4186986567324</v>
      </c>
    </row>
    <row r="37" spans="2:30" ht="12.75">
      <c r="B37" s="15">
        <v>1993</v>
      </c>
      <c r="C37" s="16">
        <f t="shared" si="2"/>
        <v>1209.4134793574249</v>
      </c>
      <c r="D37" s="16">
        <f t="shared" si="3"/>
        <v>290.60645663708806</v>
      </c>
      <c r="E37" s="16">
        <f t="shared" si="4"/>
        <v>0</v>
      </c>
      <c r="F37" s="16">
        <f t="shared" si="5"/>
        <v>0</v>
      </c>
      <c r="G37" s="16">
        <f t="shared" si="6"/>
        <v>0</v>
      </c>
      <c r="H37" s="16">
        <f t="shared" si="7"/>
        <v>31.596830628785415</v>
      </c>
      <c r="I37" s="16">
        <f t="shared" si="8"/>
        <v>0</v>
      </c>
      <c r="J37" s="16">
        <f t="shared" si="9"/>
        <v>628.5016188334356</v>
      </c>
      <c r="K37" s="16">
        <f t="shared" si="10"/>
        <v>392.44417097474025</v>
      </c>
      <c r="L37" s="16">
        <f t="shared" si="11"/>
        <v>0</v>
      </c>
      <c r="M37" s="16">
        <f t="shared" si="12"/>
        <v>11.093380190862602</v>
      </c>
      <c r="N37" s="16">
        <f t="shared" si="13"/>
        <v>248.57847451736095</v>
      </c>
      <c r="O37" s="17">
        <f t="shared" si="26"/>
        <v>2812.234411139698</v>
      </c>
      <c r="Q37" s="15">
        <v>1993</v>
      </c>
      <c r="R37" s="16">
        <f t="shared" si="14"/>
        <v>1236.5261510836322</v>
      </c>
      <c r="S37" s="16">
        <f t="shared" si="15"/>
        <v>304.85605145279203</v>
      </c>
      <c r="T37" s="16">
        <f t="shared" si="16"/>
        <v>0</v>
      </c>
      <c r="U37" s="16">
        <f t="shared" si="17"/>
        <v>0</v>
      </c>
      <c r="V37" s="16">
        <f t="shared" si="18"/>
        <v>0</v>
      </c>
      <c r="W37" s="16">
        <f t="shared" si="19"/>
        <v>32.22536896607153</v>
      </c>
      <c r="X37" s="16">
        <f t="shared" si="20"/>
        <v>0</v>
      </c>
      <c r="Y37" s="16">
        <f t="shared" si="21"/>
        <v>628.5016188334356</v>
      </c>
      <c r="Z37" s="16">
        <f t="shared" si="22"/>
        <v>395.78411895677647</v>
      </c>
      <c r="AA37" s="16">
        <f t="shared" si="23"/>
        <v>0</v>
      </c>
      <c r="AB37" s="16">
        <f t="shared" si="24"/>
        <v>11.095370964416333</v>
      </c>
      <c r="AC37" s="16">
        <f t="shared" si="25"/>
        <v>249.6740273656242</v>
      </c>
      <c r="AD37" s="17">
        <f t="shared" si="27"/>
        <v>2858.6627076227487</v>
      </c>
    </row>
    <row r="38" spans="2:30" ht="12.75">
      <c r="B38" s="15">
        <v>1994</v>
      </c>
      <c r="C38" s="16">
        <f t="shared" si="2"/>
        <v>1186.4905249239087</v>
      </c>
      <c r="D38" s="16">
        <f t="shared" si="3"/>
        <v>271.19112567792496</v>
      </c>
      <c r="E38" s="16">
        <f t="shared" si="4"/>
        <v>0</v>
      </c>
      <c r="F38" s="16">
        <f t="shared" si="5"/>
        <v>0</v>
      </c>
      <c r="G38" s="16">
        <f t="shared" si="6"/>
        <v>0</v>
      </c>
      <c r="H38" s="16">
        <f t="shared" si="7"/>
        <v>33.962225412956975</v>
      </c>
      <c r="I38" s="16">
        <f t="shared" si="8"/>
        <v>0</v>
      </c>
      <c r="J38" s="16">
        <f t="shared" si="9"/>
        <v>654.9290509212736</v>
      </c>
      <c r="K38" s="16">
        <f t="shared" si="10"/>
        <v>358.4831651873183</v>
      </c>
      <c r="L38" s="16">
        <f t="shared" si="11"/>
        <v>0</v>
      </c>
      <c r="M38" s="16">
        <f t="shared" si="12"/>
        <v>10.967434033628368</v>
      </c>
      <c r="N38" s="16">
        <f t="shared" si="13"/>
        <v>253.07574975456725</v>
      </c>
      <c r="O38" s="17">
        <f t="shared" si="26"/>
        <v>2769.099275911578</v>
      </c>
      <c r="Q38" s="15">
        <v>1994</v>
      </c>
      <c r="R38" s="16">
        <f t="shared" si="14"/>
        <v>1268.0546207551047</v>
      </c>
      <c r="S38" s="16">
        <f t="shared" si="15"/>
        <v>314.27042487389883</v>
      </c>
      <c r="T38" s="16">
        <f t="shared" si="16"/>
        <v>0</v>
      </c>
      <c r="U38" s="16">
        <f t="shared" si="17"/>
        <v>0</v>
      </c>
      <c r="V38" s="16">
        <f t="shared" si="18"/>
        <v>0</v>
      </c>
      <c r="W38" s="16">
        <f t="shared" si="19"/>
        <v>35.829072858190536</v>
      </c>
      <c r="X38" s="16">
        <f t="shared" si="20"/>
        <v>0</v>
      </c>
      <c r="Y38" s="16">
        <f t="shared" si="21"/>
        <v>654.9290509212736</v>
      </c>
      <c r="Z38" s="16">
        <f t="shared" si="22"/>
        <v>368.5468141662566</v>
      </c>
      <c r="AA38" s="16">
        <f t="shared" si="23"/>
        <v>0</v>
      </c>
      <c r="AB38" s="16">
        <f t="shared" si="24"/>
        <v>10.972018958647451</v>
      </c>
      <c r="AC38" s="16">
        <f t="shared" si="25"/>
        <v>256.42092328762277</v>
      </c>
      <c r="AD38" s="17">
        <f t="shared" si="27"/>
        <v>2909.0229258209943</v>
      </c>
    </row>
    <row r="39" spans="2:30" ht="12.75">
      <c r="B39" s="15">
        <v>1995</v>
      </c>
      <c r="C39" s="16">
        <f t="shared" si="2"/>
        <v>1182.0462192160896</v>
      </c>
      <c r="D39" s="16">
        <f t="shared" si="3"/>
        <v>351.745864956482</v>
      </c>
      <c r="E39" s="16">
        <f t="shared" si="4"/>
        <v>0</v>
      </c>
      <c r="F39" s="16">
        <f t="shared" si="5"/>
        <v>0</v>
      </c>
      <c r="G39" s="16">
        <f t="shared" si="6"/>
        <v>0</v>
      </c>
      <c r="H39" s="16">
        <f t="shared" si="7"/>
        <v>35.04759948617218</v>
      </c>
      <c r="I39" s="16">
        <f t="shared" si="8"/>
        <v>0</v>
      </c>
      <c r="J39" s="16">
        <f t="shared" si="9"/>
        <v>578.8816555459642</v>
      </c>
      <c r="K39" s="16">
        <f t="shared" si="10"/>
        <v>338.9550281015023</v>
      </c>
      <c r="L39" s="16">
        <f t="shared" si="11"/>
        <v>0</v>
      </c>
      <c r="M39" s="16">
        <f t="shared" si="12"/>
        <v>10.794821171647962</v>
      </c>
      <c r="N39" s="16">
        <f t="shared" si="13"/>
        <v>257.3150325368072</v>
      </c>
      <c r="O39" s="17">
        <f t="shared" si="26"/>
        <v>2754.786221014666</v>
      </c>
      <c r="Q39" s="15">
        <v>1995</v>
      </c>
      <c r="R39" s="16">
        <f t="shared" si="14"/>
        <v>1212.5233821210002</v>
      </c>
      <c r="S39" s="16">
        <f t="shared" si="15"/>
        <v>367.933536226461</v>
      </c>
      <c r="T39" s="16">
        <f t="shared" si="16"/>
        <v>0</v>
      </c>
      <c r="U39" s="16">
        <f t="shared" si="17"/>
        <v>0</v>
      </c>
      <c r="V39" s="16">
        <f t="shared" si="18"/>
        <v>0</v>
      </c>
      <c r="W39" s="16">
        <f t="shared" si="19"/>
        <v>35.73906774353385</v>
      </c>
      <c r="X39" s="16">
        <f t="shared" si="20"/>
        <v>0</v>
      </c>
      <c r="Y39" s="16">
        <f t="shared" si="21"/>
        <v>578.8816555459642</v>
      </c>
      <c r="Z39" s="16">
        <f t="shared" si="22"/>
        <v>341.9424315230784</v>
      </c>
      <c r="AA39" s="16">
        <f t="shared" si="23"/>
        <v>0</v>
      </c>
      <c r="AB39" s="16">
        <f t="shared" si="24"/>
        <v>10.79674796177144</v>
      </c>
      <c r="AC39" s="16">
        <f t="shared" si="25"/>
        <v>258.61082475624386</v>
      </c>
      <c r="AD39" s="17">
        <f t="shared" si="27"/>
        <v>2806.427645878053</v>
      </c>
    </row>
    <row r="40" spans="2:30" ht="12.75">
      <c r="B40" s="15">
        <v>1996</v>
      </c>
      <c r="C40" s="16">
        <f t="shared" si="2"/>
        <v>1253.6707327157767</v>
      </c>
      <c r="D40" s="16">
        <f t="shared" si="3"/>
        <v>444.41322493863544</v>
      </c>
      <c r="E40" s="16">
        <f t="shared" si="4"/>
        <v>0</v>
      </c>
      <c r="F40" s="16">
        <f t="shared" si="5"/>
        <v>0</v>
      </c>
      <c r="G40" s="16">
        <f t="shared" si="6"/>
        <v>0</v>
      </c>
      <c r="H40" s="16">
        <f t="shared" si="7"/>
        <v>34.53047972012658</v>
      </c>
      <c r="I40" s="16">
        <f t="shared" si="8"/>
        <v>0</v>
      </c>
      <c r="J40" s="16">
        <f t="shared" si="9"/>
        <v>539.6581854397579</v>
      </c>
      <c r="K40" s="16">
        <f t="shared" si="10"/>
        <v>280.48748609387</v>
      </c>
      <c r="L40" s="16">
        <f t="shared" si="11"/>
        <v>0</v>
      </c>
      <c r="M40" s="16">
        <f t="shared" si="12"/>
        <v>8.371494268392595</v>
      </c>
      <c r="N40" s="16">
        <f t="shared" si="13"/>
        <v>267.7969462384973</v>
      </c>
      <c r="O40" s="17">
        <f t="shared" si="26"/>
        <v>2828.9285494150563</v>
      </c>
      <c r="Q40" s="15">
        <v>1996</v>
      </c>
      <c r="R40" s="16">
        <f t="shared" si="14"/>
        <v>1227.8244581596632</v>
      </c>
      <c r="S40" s="16">
        <f t="shared" si="15"/>
        <v>430.570994810168</v>
      </c>
      <c r="T40" s="16">
        <f t="shared" si="16"/>
        <v>0</v>
      </c>
      <c r="U40" s="16">
        <f t="shared" si="17"/>
        <v>0</v>
      </c>
      <c r="V40" s="16">
        <f t="shared" si="18"/>
        <v>0</v>
      </c>
      <c r="W40" s="16">
        <f t="shared" si="19"/>
        <v>33.947376095164344</v>
      </c>
      <c r="X40" s="16">
        <f t="shared" si="20"/>
        <v>0</v>
      </c>
      <c r="Y40" s="16">
        <f t="shared" si="21"/>
        <v>539.6581854397579</v>
      </c>
      <c r="Z40" s="16">
        <f t="shared" si="22"/>
        <v>278.0295293842089</v>
      </c>
      <c r="AA40" s="16">
        <f t="shared" si="23"/>
        <v>0</v>
      </c>
      <c r="AB40" s="16">
        <f t="shared" si="24"/>
        <v>8.369596007078247</v>
      </c>
      <c r="AC40" s="16">
        <f t="shared" si="25"/>
        <v>266.68954153814866</v>
      </c>
      <c r="AD40" s="17">
        <f t="shared" si="27"/>
        <v>2785.0896814341895</v>
      </c>
    </row>
    <row r="41" spans="2:30" ht="12.75">
      <c r="B41" s="15">
        <v>1997</v>
      </c>
      <c r="C41" s="16">
        <f t="shared" si="2"/>
        <v>1205.496563581402</v>
      </c>
      <c r="D41" s="16">
        <f t="shared" si="3"/>
        <v>461.9215201592184</v>
      </c>
      <c r="E41" s="16">
        <f t="shared" si="4"/>
        <v>0</v>
      </c>
      <c r="F41" s="16">
        <f t="shared" si="5"/>
        <v>0</v>
      </c>
      <c r="G41" s="16">
        <f t="shared" si="6"/>
        <v>0</v>
      </c>
      <c r="H41" s="16">
        <f t="shared" si="7"/>
        <v>30.971100711243903</v>
      </c>
      <c r="I41" s="16">
        <f t="shared" si="8"/>
        <v>0</v>
      </c>
      <c r="J41" s="16">
        <f t="shared" si="9"/>
        <v>554.5104877448514</v>
      </c>
      <c r="K41" s="16">
        <f t="shared" si="10"/>
        <v>218.91116538176396</v>
      </c>
      <c r="L41" s="16">
        <f t="shared" si="11"/>
        <v>0</v>
      </c>
      <c r="M41" s="16">
        <f t="shared" si="12"/>
        <v>7.816780885556251</v>
      </c>
      <c r="N41" s="16">
        <f t="shared" si="13"/>
        <v>316.43206964651694</v>
      </c>
      <c r="O41" s="17">
        <f t="shared" si="26"/>
        <v>2796.059688110553</v>
      </c>
      <c r="Q41" s="15">
        <v>1997</v>
      </c>
      <c r="R41" s="16">
        <f t="shared" si="14"/>
        <v>1253.0323248551572</v>
      </c>
      <c r="S41" s="16">
        <f t="shared" si="15"/>
        <v>487.50409906925626</v>
      </c>
      <c r="T41" s="16">
        <f t="shared" si="16"/>
        <v>0</v>
      </c>
      <c r="U41" s="16">
        <f t="shared" si="17"/>
        <v>0</v>
      </c>
      <c r="V41" s="16">
        <f t="shared" si="18"/>
        <v>0</v>
      </c>
      <c r="W41" s="16">
        <f t="shared" si="19"/>
        <v>32.03830703767204</v>
      </c>
      <c r="X41" s="16">
        <f t="shared" si="20"/>
        <v>0</v>
      </c>
      <c r="Y41" s="16">
        <f t="shared" si="21"/>
        <v>554.5104877448514</v>
      </c>
      <c r="Z41" s="16">
        <f t="shared" si="22"/>
        <v>223.1510647126201</v>
      </c>
      <c r="AA41" s="16">
        <f t="shared" si="23"/>
        <v>0</v>
      </c>
      <c r="AB41" s="16">
        <f t="shared" si="24"/>
        <v>7.820033844404437</v>
      </c>
      <c r="AC41" s="16">
        <f t="shared" si="25"/>
        <v>318.8841849854114</v>
      </c>
      <c r="AD41" s="17">
        <f t="shared" si="27"/>
        <v>2876.940502249373</v>
      </c>
    </row>
    <row r="42" spans="2:30" ht="12.75">
      <c r="B42" s="15">
        <v>1998</v>
      </c>
      <c r="C42" s="16">
        <f t="shared" si="2"/>
        <v>1287.6058150018418</v>
      </c>
      <c r="D42" s="16">
        <f t="shared" si="3"/>
        <v>516.1694257620683</v>
      </c>
      <c r="E42" s="16">
        <f t="shared" si="4"/>
        <v>0</v>
      </c>
      <c r="F42" s="16">
        <f t="shared" si="5"/>
        <v>0</v>
      </c>
      <c r="G42" s="16">
        <f t="shared" si="6"/>
        <v>0</v>
      </c>
      <c r="H42" s="16">
        <f t="shared" si="7"/>
        <v>17.312109398841155</v>
      </c>
      <c r="I42" s="16">
        <f t="shared" si="8"/>
        <v>0</v>
      </c>
      <c r="J42" s="16">
        <f t="shared" si="9"/>
        <v>567.3759827983029</v>
      </c>
      <c r="K42" s="16">
        <f t="shared" si="10"/>
        <v>209.29791721868622</v>
      </c>
      <c r="L42" s="16">
        <f t="shared" si="11"/>
        <v>0</v>
      </c>
      <c r="M42" s="16">
        <f t="shared" si="12"/>
        <v>7.822535657995607</v>
      </c>
      <c r="N42" s="16">
        <f t="shared" si="13"/>
        <v>366.4282560335661</v>
      </c>
      <c r="O42" s="17">
        <f t="shared" si="26"/>
        <v>2972.012041871302</v>
      </c>
      <c r="Q42" s="15">
        <v>1998</v>
      </c>
      <c r="R42" s="16">
        <f t="shared" si="14"/>
        <v>1316.3636855002032</v>
      </c>
      <c r="S42" s="16">
        <f t="shared" si="15"/>
        <v>531.7021435874932</v>
      </c>
      <c r="T42" s="16">
        <f t="shared" si="16"/>
        <v>0</v>
      </c>
      <c r="U42" s="16">
        <f t="shared" si="17"/>
        <v>0</v>
      </c>
      <c r="V42" s="16">
        <f t="shared" si="18"/>
        <v>0</v>
      </c>
      <c r="W42" s="16">
        <f t="shared" si="19"/>
        <v>17.95288296024846</v>
      </c>
      <c r="X42" s="16">
        <f t="shared" si="20"/>
        <v>0</v>
      </c>
      <c r="Y42" s="16">
        <f t="shared" si="21"/>
        <v>567.3759827983029</v>
      </c>
      <c r="Z42" s="16">
        <f t="shared" si="22"/>
        <v>211.7672882110652</v>
      </c>
      <c r="AA42" s="16">
        <f t="shared" si="23"/>
        <v>0</v>
      </c>
      <c r="AB42" s="16">
        <f t="shared" si="24"/>
        <v>7.824408936380679</v>
      </c>
      <c r="AC42" s="16">
        <f t="shared" si="25"/>
        <v>368.14759493904376</v>
      </c>
      <c r="AD42" s="17">
        <f t="shared" si="27"/>
        <v>3021.133986932737</v>
      </c>
    </row>
    <row r="43" spans="2:30" ht="12.75">
      <c r="B43" s="15">
        <v>1999</v>
      </c>
      <c r="C43" s="16">
        <f t="shared" si="2"/>
        <v>1267.5721994814453</v>
      </c>
      <c r="D43" s="16">
        <f t="shared" si="3"/>
        <v>591.5280830113879</v>
      </c>
      <c r="E43" s="16">
        <f t="shared" si="4"/>
        <v>0</v>
      </c>
      <c r="F43" s="16">
        <f t="shared" si="5"/>
        <v>0</v>
      </c>
      <c r="G43" s="16">
        <f t="shared" si="6"/>
        <v>0</v>
      </c>
      <c r="H43" s="16">
        <f t="shared" si="7"/>
        <v>28.460650108682803</v>
      </c>
      <c r="I43" s="16">
        <f t="shared" si="8"/>
        <v>0</v>
      </c>
      <c r="J43" s="16">
        <f t="shared" si="9"/>
        <v>545.5426789306073</v>
      </c>
      <c r="K43" s="16">
        <f t="shared" si="10"/>
        <v>200.20755664806885</v>
      </c>
      <c r="L43" s="16">
        <f t="shared" si="11"/>
        <v>0</v>
      </c>
      <c r="M43" s="16">
        <f t="shared" si="12"/>
        <v>7.964294178749528</v>
      </c>
      <c r="N43" s="16">
        <f t="shared" si="13"/>
        <v>393.3428965103517</v>
      </c>
      <c r="O43" s="17">
        <f t="shared" si="26"/>
        <v>3034.6183588692934</v>
      </c>
      <c r="Q43" s="15">
        <v>1999</v>
      </c>
      <c r="R43" s="16">
        <f t="shared" si="14"/>
        <v>1309.413066483516</v>
      </c>
      <c r="S43" s="16">
        <f t="shared" si="15"/>
        <v>614.1900160254487</v>
      </c>
      <c r="T43" s="16">
        <f t="shared" si="16"/>
        <v>0</v>
      </c>
      <c r="U43" s="16">
        <f t="shared" si="17"/>
        <v>0</v>
      </c>
      <c r="V43" s="16">
        <f t="shared" si="18"/>
        <v>0</v>
      </c>
      <c r="W43" s="16">
        <f t="shared" si="19"/>
        <v>29.38427378794266</v>
      </c>
      <c r="X43" s="16">
        <f t="shared" si="20"/>
        <v>0</v>
      </c>
      <c r="Y43" s="16">
        <f t="shared" si="21"/>
        <v>545.5426789306073</v>
      </c>
      <c r="Z43" s="16">
        <f t="shared" si="22"/>
        <v>203.5866876880114</v>
      </c>
      <c r="AA43" s="16">
        <f t="shared" si="23"/>
        <v>0</v>
      </c>
      <c r="AB43" s="16">
        <f t="shared" si="24"/>
        <v>7.966664837761241</v>
      </c>
      <c r="AC43" s="16">
        <f t="shared" si="25"/>
        <v>396.02443895361336</v>
      </c>
      <c r="AD43" s="17">
        <f t="shared" si="27"/>
        <v>3106.1078267069</v>
      </c>
    </row>
    <row r="44" spans="2:30" ht="12.75">
      <c r="B44" s="15">
        <v>2000</v>
      </c>
      <c r="C44" s="16">
        <f t="shared" si="2"/>
        <v>1263.881648207708</v>
      </c>
      <c r="D44" s="16">
        <f t="shared" si="3"/>
        <v>585.7685458944013</v>
      </c>
      <c r="E44" s="16">
        <f t="shared" si="4"/>
        <v>0</v>
      </c>
      <c r="F44" s="16">
        <f t="shared" si="5"/>
        <v>0</v>
      </c>
      <c r="G44" s="16">
        <f t="shared" si="6"/>
        <v>0</v>
      </c>
      <c r="H44" s="16">
        <f t="shared" si="7"/>
        <v>22.046658573492664</v>
      </c>
      <c r="I44" s="16">
        <f t="shared" si="8"/>
        <v>0</v>
      </c>
      <c r="J44" s="16">
        <f t="shared" si="9"/>
        <v>561.9042339132509</v>
      </c>
      <c r="K44" s="16">
        <f t="shared" si="10"/>
        <v>182.04493151143623</v>
      </c>
      <c r="L44" s="16">
        <f t="shared" si="11"/>
        <v>0</v>
      </c>
      <c r="M44" s="16">
        <f t="shared" si="12"/>
        <v>7.027598718952371</v>
      </c>
      <c r="N44" s="16">
        <f t="shared" si="13"/>
        <v>349.44799230194866</v>
      </c>
      <c r="O44" s="17">
        <f t="shared" si="26"/>
        <v>2972.12160912119</v>
      </c>
      <c r="Q44" s="15">
        <v>2000</v>
      </c>
      <c r="R44" s="16">
        <f t="shared" si="14"/>
        <v>1340.8221298795177</v>
      </c>
      <c r="S44" s="16">
        <f t="shared" si="15"/>
        <v>627.57704717778</v>
      </c>
      <c r="T44" s="16">
        <f t="shared" si="16"/>
        <v>0</v>
      </c>
      <c r="U44" s="16">
        <f t="shared" si="17"/>
        <v>0</v>
      </c>
      <c r="V44" s="16">
        <f t="shared" si="18"/>
        <v>0</v>
      </c>
      <c r="W44" s="16">
        <f t="shared" si="19"/>
        <v>23.734726325959457</v>
      </c>
      <c r="X44" s="16">
        <f t="shared" si="20"/>
        <v>0</v>
      </c>
      <c r="Y44" s="16">
        <f t="shared" si="21"/>
        <v>561.9042339132509</v>
      </c>
      <c r="Z44" s="16">
        <f t="shared" si="22"/>
        <v>186.68828781258566</v>
      </c>
      <c r="AA44" s="16">
        <f t="shared" si="23"/>
        <v>0</v>
      </c>
      <c r="AB44" s="16">
        <f t="shared" si="24"/>
        <v>7.031400007125757</v>
      </c>
      <c r="AC44" s="16">
        <f t="shared" si="25"/>
        <v>353.70750981948055</v>
      </c>
      <c r="AD44" s="17">
        <f t="shared" si="27"/>
        <v>3101.4653349356995</v>
      </c>
    </row>
    <row r="45" spans="2:30" ht="12.75">
      <c r="B45" s="15">
        <v>2001</v>
      </c>
      <c r="C45" s="16">
        <f t="shared" si="2"/>
        <v>1319.0087493306085</v>
      </c>
      <c r="D45" s="16">
        <f t="shared" si="3"/>
        <v>559.9360640181383</v>
      </c>
      <c r="E45" s="16">
        <f t="shared" si="4"/>
        <v>0</v>
      </c>
      <c r="F45" s="16">
        <f t="shared" si="5"/>
        <v>0</v>
      </c>
      <c r="G45" s="16">
        <f t="shared" si="6"/>
        <v>0</v>
      </c>
      <c r="H45" s="16">
        <f t="shared" si="7"/>
        <v>32.682748280559295</v>
      </c>
      <c r="I45" s="16">
        <f t="shared" si="8"/>
        <v>0</v>
      </c>
      <c r="J45" s="16">
        <f t="shared" si="9"/>
        <v>581.0679814867163</v>
      </c>
      <c r="K45" s="16">
        <f t="shared" si="10"/>
        <v>182.77488736979316</v>
      </c>
      <c r="L45" s="16">
        <f t="shared" si="11"/>
        <v>0</v>
      </c>
      <c r="M45" s="16">
        <f t="shared" si="12"/>
        <v>7.116590945820224</v>
      </c>
      <c r="N45" s="16">
        <f t="shared" si="13"/>
        <v>329.74225546265444</v>
      </c>
      <c r="O45" s="17">
        <f t="shared" si="26"/>
        <v>3012.32927689429</v>
      </c>
      <c r="Q45" s="15">
        <v>2001</v>
      </c>
      <c r="R45" s="16">
        <f t="shared" si="14"/>
        <v>1368.3849182039871</v>
      </c>
      <c r="S45" s="16">
        <f t="shared" si="15"/>
        <v>586.894151014034</v>
      </c>
      <c r="T45" s="16">
        <f t="shared" si="16"/>
        <v>0</v>
      </c>
      <c r="U45" s="16">
        <f t="shared" si="17"/>
        <v>0</v>
      </c>
      <c r="V45" s="16">
        <f t="shared" si="18"/>
        <v>0</v>
      </c>
      <c r="W45" s="16">
        <f t="shared" si="19"/>
        <v>33.76907653828617</v>
      </c>
      <c r="X45" s="16">
        <f t="shared" si="20"/>
        <v>0</v>
      </c>
      <c r="Y45" s="16">
        <f t="shared" si="21"/>
        <v>581.0679814867163</v>
      </c>
      <c r="Z45" s="16">
        <f t="shared" si="22"/>
        <v>185.70685362103103</v>
      </c>
      <c r="AA45" s="16">
        <f t="shared" si="23"/>
        <v>0</v>
      </c>
      <c r="AB45" s="16">
        <f t="shared" si="24"/>
        <v>7.1186068613439</v>
      </c>
      <c r="AC45" s="16">
        <f t="shared" si="25"/>
        <v>332.31256794957073</v>
      </c>
      <c r="AD45" s="17">
        <f t="shared" si="27"/>
        <v>3095.254155674969</v>
      </c>
    </row>
    <row r="46" spans="2:30" ht="12.75">
      <c r="B46" s="15">
        <v>2002</v>
      </c>
      <c r="C46" s="16">
        <f t="shared" si="2"/>
        <v>1260.3843597149917</v>
      </c>
      <c r="D46" s="16">
        <f t="shared" si="3"/>
        <v>536.8593181869421</v>
      </c>
      <c r="E46" s="16">
        <f t="shared" si="4"/>
        <v>0</v>
      </c>
      <c r="F46" s="16">
        <f t="shared" si="5"/>
        <v>0</v>
      </c>
      <c r="G46" s="16">
        <f t="shared" si="6"/>
        <v>0</v>
      </c>
      <c r="H46" s="16">
        <f t="shared" si="7"/>
        <v>43.569219736239056</v>
      </c>
      <c r="I46" s="16">
        <f t="shared" si="8"/>
        <v>0</v>
      </c>
      <c r="J46" s="16">
        <f t="shared" si="9"/>
        <v>594.733625887891</v>
      </c>
      <c r="K46" s="16">
        <f t="shared" si="10"/>
        <v>153.56318474421678</v>
      </c>
      <c r="L46" s="16">
        <f t="shared" si="11"/>
        <v>0</v>
      </c>
      <c r="M46" s="16">
        <f t="shared" si="12"/>
        <v>5.7111759504296655</v>
      </c>
      <c r="N46" s="16">
        <f t="shared" si="13"/>
        <v>360.1216275825995</v>
      </c>
      <c r="O46" s="17">
        <f t="shared" si="26"/>
        <v>2954.94251180331</v>
      </c>
      <c r="Q46" s="15">
        <v>2002</v>
      </c>
      <c r="R46" s="16">
        <f t="shared" si="14"/>
        <v>1325.9922029280647</v>
      </c>
      <c r="S46" s="16">
        <f t="shared" si="15"/>
        <v>572.792534559462</v>
      </c>
      <c r="T46" s="16">
        <f t="shared" si="16"/>
        <v>0</v>
      </c>
      <c r="U46" s="16">
        <f t="shared" si="17"/>
        <v>0</v>
      </c>
      <c r="V46" s="16">
        <f t="shared" si="18"/>
        <v>0</v>
      </c>
      <c r="W46" s="16">
        <f t="shared" si="19"/>
        <v>45.009140237158114</v>
      </c>
      <c r="X46" s="16">
        <f t="shared" si="20"/>
        <v>0</v>
      </c>
      <c r="Y46" s="16">
        <f t="shared" si="21"/>
        <v>594.733625887891</v>
      </c>
      <c r="Z46" s="16">
        <f t="shared" si="22"/>
        <v>156.95095475912302</v>
      </c>
      <c r="AA46" s="16">
        <f t="shared" si="23"/>
        <v>0</v>
      </c>
      <c r="AB46" s="16">
        <f t="shared" si="24"/>
        <v>5.713595093327233</v>
      </c>
      <c r="AC46" s="16">
        <f t="shared" si="25"/>
        <v>363.98623506726045</v>
      </c>
      <c r="AD46" s="17">
        <f t="shared" si="27"/>
        <v>3065.1782885322864</v>
      </c>
    </row>
    <row r="47" spans="2:30" ht="12.75">
      <c r="B47" s="15">
        <v>2003</v>
      </c>
      <c r="C47" s="16">
        <f t="shared" si="2"/>
        <v>1306.6242221312648</v>
      </c>
      <c r="D47" s="16">
        <f t="shared" si="3"/>
        <v>569.6893515713497</v>
      </c>
      <c r="E47" s="16">
        <f t="shared" si="4"/>
        <v>0</v>
      </c>
      <c r="F47" s="16">
        <f t="shared" si="5"/>
        <v>0</v>
      </c>
      <c r="G47" s="16">
        <f t="shared" si="6"/>
        <v>0</v>
      </c>
      <c r="H47" s="16">
        <f t="shared" si="7"/>
        <v>45.263643862518244</v>
      </c>
      <c r="I47" s="16">
        <f t="shared" si="8"/>
        <v>0</v>
      </c>
      <c r="J47" s="16">
        <f t="shared" si="9"/>
        <v>583.3927391036076</v>
      </c>
      <c r="K47" s="16">
        <f t="shared" si="10"/>
        <v>146.43141261671192</v>
      </c>
      <c r="L47" s="16">
        <f t="shared" si="11"/>
        <v>0</v>
      </c>
      <c r="M47" s="16">
        <f t="shared" si="12"/>
        <v>5.216443138763799</v>
      </c>
      <c r="N47" s="16">
        <f t="shared" si="13"/>
        <v>313.3231027810533</v>
      </c>
      <c r="O47" s="17">
        <f t="shared" si="26"/>
        <v>2969.9409152052694</v>
      </c>
      <c r="Q47" s="15">
        <v>2003</v>
      </c>
      <c r="R47" s="16">
        <f t="shared" si="14"/>
        <v>1339.3886356320206</v>
      </c>
      <c r="S47" s="16">
        <f t="shared" si="15"/>
        <v>587.7195948702017</v>
      </c>
      <c r="T47" s="16">
        <f t="shared" si="16"/>
        <v>0</v>
      </c>
      <c r="U47" s="16">
        <f t="shared" si="17"/>
        <v>0</v>
      </c>
      <c r="V47" s="16">
        <f t="shared" si="18"/>
        <v>0</v>
      </c>
      <c r="W47" s="16">
        <f t="shared" si="19"/>
        <v>45.98598109517834</v>
      </c>
      <c r="X47" s="16">
        <f t="shared" si="20"/>
        <v>0</v>
      </c>
      <c r="Y47" s="16">
        <f t="shared" si="21"/>
        <v>583.3927391036076</v>
      </c>
      <c r="Z47" s="16">
        <f t="shared" si="22"/>
        <v>147.92546692591327</v>
      </c>
      <c r="AA47" s="16">
        <f t="shared" si="23"/>
        <v>0</v>
      </c>
      <c r="AB47" s="16">
        <f t="shared" si="24"/>
        <v>5.217571084400571</v>
      </c>
      <c r="AC47" s="16">
        <f t="shared" si="25"/>
        <v>315.0134288402907</v>
      </c>
      <c r="AD47" s="17">
        <f t="shared" si="27"/>
        <v>3024.643417551613</v>
      </c>
    </row>
    <row r="48" spans="2:30" ht="12.75">
      <c r="B48" s="15">
        <v>2004</v>
      </c>
      <c r="C48" s="16">
        <f t="shared" si="2"/>
        <v>1278.2541377729951</v>
      </c>
      <c r="D48" s="16">
        <f t="shared" si="3"/>
        <v>645.896759916582</v>
      </c>
      <c r="E48" s="16">
        <f t="shared" si="4"/>
        <v>0</v>
      </c>
      <c r="F48" s="16">
        <f t="shared" si="5"/>
        <v>0</v>
      </c>
      <c r="G48" s="16">
        <f t="shared" si="6"/>
        <v>0</v>
      </c>
      <c r="H48" s="16">
        <f t="shared" si="7"/>
        <v>15.329067794547969</v>
      </c>
      <c r="I48" s="16">
        <f t="shared" si="8"/>
        <v>0</v>
      </c>
      <c r="J48" s="16">
        <f t="shared" si="9"/>
        <v>600.8654769440124</v>
      </c>
      <c r="K48" s="16">
        <f t="shared" si="10"/>
        <v>158.76052177463808</v>
      </c>
      <c r="L48" s="16">
        <f t="shared" si="11"/>
        <v>0</v>
      </c>
      <c r="M48" s="16">
        <f t="shared" si="12"/>
        <v>3.6491766995282964</v>
      </c>
      <c r="N48" s="16">
        <f t="shared" si="13"/>
        <v>307.6403079734605</v>
      </c>
      <c r="O48" s="17">
        <f t="shared" si="26"/>
        <v>3010.395448875764</v>
      </c>
      <c r="Q48" s="15">
        <v>2004</v>
      </c>
      <c r="R48" s="16">
        <f t="shared" si="14"/>
        <v>1313.2005076583903</v>
      </c>
      <c r="S48" s="16">
        <f t="shared" si="15"/>
        <v>665.1865772217853</v>
      </c>
      <c r="T48" s="16">
        <f t="shared" si="16"/>
        <v>0</v>
      </c>
      <c r="U48" s="16">
        <f t="shared" si="17"/>
        <v>0</v>
      </c>
      <c r="V48" s="16">
        <f t="shared" si="18"/>
        <v>0</v>
      </c>
      <c r="W48" s="16">
        <f t="shared" si="19"/>
        <v>16.10232903593227</v>
      </c>
      <c r="X48" s="16">
        <f t="shared" si="20"/>
        <v>0</v>
      </c>
      <c r="Y48" s="16">
        <f t="shared" si="21"/>
        <v>600.8654769440124</v>
      </c>
      <c r="Z48" s="16">
        <f t="shared" si="22"/>
        <v>160.33168262459782</v>
      </c>
      <c r="AA48" s="16">
        <f t="shared" si="23"/>
        <v>0</v>
      </c>
      <c r="AB48" s="16">
        <f t="shared" si="24"/>
        <v>3.6502937176626173</v>
      </c>
      <c r="AC48" s="16">
        <f t="shared" si="25"/>
        <v>309.4365071670291</v>
      </c>
      <c r="AD48" s="17">
        <f t="shared" si="27"/>
        <v>3068.77337436941</v>
      </c>
    </row>
    <row r="49" spans="2:30" ht="12.75">
      <c r="B49" s="15">
        <v>2005</v>
      </c>
      <c r="C49" s="16">
        <f t="shared" si="2"/>
        <v>1302.5917125811789</v>
      </c>
      <c r="D49" s="16">
        <f t="shared" si="3"/>
        <v>666.608465072107</v>
      </c>
      <c r="E49" s="16">
        <f t="shared" si="4"/>
        <v>0</v>
      </c>
      <c r="F49" s="16">
        <f t="shared" si="5"/>
        <v>0</v>
      </c>
      <c r="G49" s="16">
        <f t="shared" si="6"/>
        <v>0</v>
      </c>
      <c r="H49" s="16">
        <f t="shared" si="7"/>
        <v>17.608999919332092</v>
      </c>
      <c r="I49" s="16">
        <f t="shared" si="8"/>
        <v>0</v>
      </c>
      <c r="J49" s="16">
        <f t="shared" si="9"/>
        <v>624.2535387533215</v>
      </c>
      <c r="K49" s="16">
        <f t="shared" si="10"/>
        <v>158.98316167902345</v>
      </c>
      <c r="L49" s="16">
        <f t="shared" si="11"/>
        <v>0</v>
      </c>
      <c r="M49" s="16">
        <f t="shared" si="12"/>
        <v>5.569114741583976</v>
      </c>
      <c r="N49" s="16">
        <f t="shared" si="13"/>
        <v>272.7587741465732</v>
      </c>
      <c r="O49" s="17">
        <f t="shared" si="26"/>
        <v>3048.3737668931203</v>
      </c>
      <c r="Q49" s="15">
        <v>2005</v>
      </c>
      <c r="R49" s="16">
        <f t="shared" si="14"/>
        <v>1312.4545343543803</v>
      </c>
      <c r="S49" s="16">
        <f t="shared" si="15"/>
        <v>672.1241158382654</v>
      </c>
      <c r="T49" s="16">
        <f t="shared" si="16"/>
        <v>0</v>
      </c>
      <c r="U49" s="16">
        <f t="shared" si="17"/>
        <v>0</v>
      </c>
      <c r="V49" s="16">
        <f t="shared" si="18"/>
        <v>0</v>
      </c>
      <c r="W49" s="16">
        <f t="shared" si="19"/>
        <v>17.82736892717677</v>
      </c>
      <c r="X49" s="16">
        <f t="shared" si="20"/>
        <v>0</v>
      </c>
      <c r="Y49" s="16">
        <f t="shared" si="21"/>
        <v>624.2535387533215</v>
      </c>
      <c r="Z49" s="16">
        <f t="shared" si="22"/>
        <v>159.4218465477575</v>
      </c>
      <c r="AA49" s="16">
        <f t="shared" si="23"/>
        <v>0</v>
      </c>
      <c r="AB49" s="16">
        <f t="shared" si="24"/>
        <v>5.569390370123783</v>
      </c>
      <c r="AC49" s="16">
        <f t="shared" si="25"/>
        <v>273.26869463755963</v>
      </c>
      <c r="AD49" s="17">
        <f t="shared" si="27"/>
        <v>3064.919489428585</v>
      </c>
    </row>
    <row r="50" spans="2:30" ht="12.75">
      <c r="B50" s="15">
        <v>2006</v>
      </c>
      <c r="C50" s="16">
        <f t="shared" si="2"/>
        <v>1221.708389794158</v>
      </c>
      <c r="D50" s="16">
        <f t="shared" si="3"/>
        <v>698.756473770664</v>
      </c>
      <c r="E50" s="16">
        <f t="shared" si="4"/>
        <v>0</v>
      </c>
      <c r="F50" s="16">
        <f t="shared" si="5"/>
        <v>0</v>
      </c>
      <c r="G50" s="16">
        <f t="shared" si="6"/>
        <v>0</v>
      </c>
      <c r="H50" s="16">
        <f t="shared" si="7"/>
        <v>21.140730153857554</v>
      </c>
      <c r="I50" s="16">
        <f t="shared" si="8"/>
        <v>0</v>
      </c>
      <c r="J50" s="16">
        <f t="shared" si="9"/>
        <v>652.8521264748</v>
      </c>
      <c r="K50" s="16">
        <f t="shared" si="10"/>
        <v>140.4494569063967</v>
      </c>
      <c r="L50" s="16">
        <f t="shared" si="11"/>
        <v>0</v>
      </c>
      <c r="M50" s="16">
        <f t="shared" si="12"/>
        <v>5.104809451559073</v>
      </c>
      <c r="N50" s="16">
        <f t="shared" si="13"/>
        <v>300.7823944144748</v>
      </c>
      <c r="O50" s="17">
        <f t="shared" si="26"/>
        <v>3040.79438096591</v>
      </c>
      <c r="Q50" s="15">
        <v>2006</v>
      </c>
      <c r="R50" s="16">
        <f t="shared" si="14"/>
        <v>1269.1071937715014</v>
      </c>
      <c r="S50" s="16">
        <f t="shared" si="15"/>
        <v>725.4812275129465</v>
      </c>
      <c r="T50" s="16">
        <f t="shared" si="16"/>
        <v>0</v>
      </c>
      <c r="U50" s="16">
        <f t="shared" si="17"/>
        <v>0</v>
      </c>
      <c r="V50" s="16">
        <f t="shared" si="18"/>
        <v>0</v>
      </c>
      <c r="W50" s="16">
        <f t="shared" si="19"/>
        <v>22.204337184214392</v>
      </c>
      <c r="X50" s="16">
        <f t="shared" si="20"/>
        <v>0</v>
      </c>
      <c r="Y50" s="16">
        <f t="shared" si="21"/>
        <v>652.8521264748</v>
      </c>
      <c r="Z50" s="16">
        <f t="shared" si="22"/>
        <v>147.6502230999897</v>
      </c>
      <c r="AA50" s="16">
        <f t="shared" si="23"/>
        <v>0</v>
      </c>
      <c r="AB50" s="16">
        <f t="shared" si="24"/>
        <v>5.106172323429737</v>
      </c>
      <c r="AC50" s="16">
        <f t="shared" si="25"/>
        <v>303.2627197988762</v>
      </c>
      <c r="AD50" s="17">
        <f t="shared" si="27"/>
        <v>3125.664000165758</v>
      </c>
    </row>
    <row r="51" spans="2:30" ht="12.75">
      <c r="B51" s="15">
        <v>2007</v>
      </c>
      <c r="C51" s="16">
        <f t="shared" si="2"/>
        <v>0</v>
      </c>
      <c r="D51" s="16">
        <f t="shared" si="3"/>
        <v>0</v>
      </c>
      <c r="E51" s="16">
        <f t="shared" si="4"/>
        <v>0</v>
      </c>
      <c r="F51" s="16">
        <f t="shared" si="5"/>
        <v>0</v>
      </c>
      <c r="G51" s="16">
        <f t="shared" si="6"/>
        <v>0</v>
      </c>
      <c r="H51" s="16">
        <f t="shared" si="7"/>
        <v>0</v>
      </c>
      <c r="I51" s="16">
        <f t="shared" si="8"/>
        <v>0</v>
      </c>
      <c r="J51" s="16">
        <f t="shared" si="9"/>
        <v>0</v>
      </c>
      <c r="K51" s="16">
        <f t="shared" si="10"/>
        <v>0</v>
      </c>
      <c r="L51" s="16">
        <f t="shared" si="11"/>
        <v>0</v>
      </c>
      <c r="M51" s="16">
        <f t="shared" si="12"/>
        <v>0</v>
      </c>
      <c r="N51" s="16">
        <f t="shared" si="13"/>
        <v>0</v>
      </c>
      <c r="O51" s="17">
        <f t="shared" si="26"/>
        <v>0</v>
      </c>
      <c r="Q51" s="15">
        <v>2007</v>
      </c>
      <c r="R51" s="16">
        <f t="shared" si="14"/>
        <v>0</v>
      </c>
      <c r="S51" s="16">
        <f t="shared" si="15"/>
        <v>0</v>
      </c>
      <c r="T51" s="16">
        <f t="shared" si="16"/>
        <v>0</v>
      </c>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17">
        <f t="shared" si="27"/>
        <v>0</v>
      </c>
    </row>
    <row r="52" spans="2:30" ht="12.75">
      <c r="B52" s="15">
        <v>2008</v>
      </c>
      <c r="C52" s="16">
        <f t="shared" si="2"/>
        <v>0</v>
      </c>
      <c r="D52" s="16">
        <f t="shared" si="3"/>
        <v>0</v>
      </c>
      <c r="E52" s="16">
        <f t="shared" si="4"/>
        <v>0</v>
      </c>
      <c r="F52" s="16">
        <f t="shared" si="5"/>
        <v>0</v>
      </c>
      <c r="G52" s="16">
        <f t="shared" si="6"/>
        <v>0</v>
      </c>
      <c r="H52" s="16">
        <f t="shared" si="7"/>
        <v>0</v>
      </c>
      <c r="I52" s="16">
        <f t="shared" si="8"/>
        <v>0</v>
      </c>
      <c r="J52" s="16">
        <f t="shared" si="9"/>
        <v>0</v>
      </c>
      <c r="K52" s="16">
        <f t="shared" si="10"/>
        <v>0</v>
      </c>
      <c r="L52" s="16">
        <f t="shared" si="11"/>
        <v>0</v>
      </c>
      <c r="M52" s="16">
        <f t="shared" si="12"/>
        <v>0</v>
      </c>
      <c r="N52" s="16">
        <f t="shared" si="13"/>
        <v>0</v>
      </c>
      <c r="O52" s="17">
        <f t="shared" si="26"/>
        <v>0</v>
      </c>
      <c r="Q52" s="15">
        <v>2008</v>
      </c>
      <c r="R52" s="16">
        <f t="shared" si="14"/>
        <v>0</v>
      </c>
      <c r="S52" s="16">
        <f t="shared" si="15"/>
        <v>0</v>
      </c>
      <c r="T52" s="16">
        <f t="shared" si="16"/>
        <v>0</v>
      </c>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17">
        <f t="shared" si="27"/>
        <v>0</v>
      </c>
    </row>
    <row r="53" spans="2:30" ht="12.75">
      <c r="B53" s="15">
        <v>2009</v>
      </c>
      <c r="C53" s="16">
        <f t="shared" si="2"/>
        <v>0</v>
      </c>
      <c r="D53" s="16">
        <f t="shared" si="3"/>
        <v>0</v>
      </c>
      <c r="E53" s="16">
        <f t="shared" si="4"/>
        <v>0</v>
      </c>
      <c r="F53" s="16">
        <f t="shared" si="5"/>
        <v>0</v>
      </c>
      <c r="G53" s="16">
        <f t="shared" si="6"/>
        <v>0</v>
      </c>
      <c r="H53" s="16">
        <f t="shared" si="7"/>
        <v>0</v>
      </c>
      <c r="I53" s="16">
        <f t="shared" si="8"/>
        <v>0</v>
      </c>
      <c r="J53" s="16">
        <f t="shared" si="9"/>
        <v>0</v>
      </c>
      <c r="K53" s="16">
        <f t="shared" si="10"/>
        <v>0</v>
      </c>
      <c r="L53" s="16">
        <f t="shared" si="11"/>
        <v>0</v>
      </c>
      <c r="M53" s="16">
        <f t="shared" si="12"/>
        <v>0</v>
      </c>
      <c r="N53" s="16">
        <f t="shared" si="13"/>
        <v>0</v>
      </c>
      <c r="O53" s="17">
        <f t="shared" si="26"/>
        <v>0</v>
      </c>
      <c r="Q53" s="15">
        <v>2009</v>
      </c>
      <c r="R53" s="16">
        <f t="shared" si="14"/>
        <v>0</v>
      </c>
      <c r="S53" s="16">
        <f t="shared" si="15"/>
        <v>0</v>
      </c>
      <c r="T53" s="16">
        <f t="shared" si="16"/>
        <v>0</v>
      </c>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17">
        <f t="shared" si="27"/>
        <v>0</v>
      </c>
    </row>
    <row r="54" spans="2:30" ht="12.75">
      <c r="B54" s="15">
        <v>2010</v>
      </c>
      <c r="C54" s="16">
        <f t="shared" si="2"/>
        <v>0</v>
      </c>
      <c r="D54" s="16">
        <f t="shared" si="3"/>
        <v>0</v>
      </c>
      <c r="E54" s="16">
        <f t="shared" si="4"/>
        <v>0</v>
      </c>
      <c r="F54" s="16">
        <f t="shared" si="5"/>
        <v>0</v>
      </c>
      <c r="G54" s="16">
        <f t="shared" si="6"/>
        <v>0</v>
      </c>
      <c r="H54" s="16">
        <f t="shared" si="7"/>
        <v>0</v>
      </c>
      <c r="I54" s="16">
        <f t="shared" si="8"/>
        <v>0</v>
      </c>
      <c r="J54" s="16">
        <f t="shared" si="9"/>
        <v>0</v>
      </c>
      <c r="K54" s="16">
        <f t="shared" si="10"/>
        <v>0</v>
      </c>
      <c r="L54" s="16">
        <f t="shared" si="11"/>
        <v>0</v>
      </c>
      <c r="M54" s="16">
        <f t="shared" si="12"/>
        <v>0</v>
      </c>
      <c r="N54" s="16">
        <f t="shared" si="13"/>
        <v>0</v>
      </c>
      <c r="O54" s="17">
        <f t="shared" si="26"/>
        <v>0</v>
      </c>
      <c r="Q54" s="15">
        <v>2010</v>
      </c>
      <c r="R54" s="16">
        <f t="shared" si="14"/>
        <v>0</v>
      </c>
      <c r="S54" s="16">
        <f t="shared" si="15"/>
        <v>0</v>
      </c>
      <c r="T54" s="16">
        <f t="shared" si="16"/>
        <v>0</v>
      </c>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17">
        <f t="shared" si="27"/>
        <v>0</v>
      </c>
    </row>
    <row r="55" spans="2:30" ht="12.75">
      <c r="B55" s="15">
        <v>2011</v>
      </c>
      <c r="C55" s="16">
        <f t="shared" si="2"/>
        <v>0</v>
      </c>
      <c r="D55" s="16">
        <f t="shared" si="3"/>
        <v>0</v>
      </c>
      <c r="E55" s="16">
        <f t="shared" si="4"/>
        <v>0</v>
      </c>
      <c r="F55" s="16">
        <f t="shared" si="5"/>
        <v>0</v>
      </c>
      <c r="G55" s="16">
        <f t="shared" si="6"/>
        <v>0</v>
      </c>
      <c r="H55" s="16">
        <f t="shared" si="7"/>
        <v>0</v>
      </c>
      <c r="I55" s="16">
        <f t="shared" si="8"/>
        <v>0</v>
      </c>
      <c r="J55" s="16">
        <f t="shared" si="9"/>
        <v>0</v>
      </c>
      <c r="K55" s="16">
        <f t="shared" si="10"/>
        <v>0</v>
      </c>
      <c r="L55" s="16">
        <f t="shared" si="11"/>
        <v>0</v>
      </c>
      <c r="M55" s="16">
        <f t="shared" si="12"/>
        <v>0</v>
      </c>
      <c r="N55" s="16">
        <f t="shared" si="13"/>
        <v>0</v>
      </c>
      <c r="O55" s="17">
        <f t="shared" si="26"/>
        <v>0</v>
      </c>
      <c r="Q55" s="15">
        <v>2011</v>
      </c>
      <c r="R55" s="16">
        <f t="shared" si="14"/>
        <v>0</v>
      </c>
      <c r="S55" s="16">
        <f t="shared" si="15"/>
        <v>0</v>
      </c>
      <c r="T55" s="16">
        <f t="shared" si="16"/>
        <v>0</v>
      </c>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17">
        <f t="shared" si="27"/>
        <v>0</v>
      </c>
    </row>
    <row r="56" spans="2:30" ht="12.75">
      <c r="B56" s="15">
        <v>2012</v>
      </c>
      <c r="C56" s="16">
        <f t="shared" si="2"/>
        <v>0</v>
      </c>
      <c r="D56" s="16">
        <f t="shared" si="3"/>
        <v>0</v>
      </c>
      <c r="E56" s="16">
        <f t="shared" si="4"/>
        <v>0</v>
      </c>
      <c r="F56" s="16">
        <f t="shared" si="5"/>
        <v>0</v>
      </c>
      <c r="G56" s="16">
        <f t="shared" si="6"/>
        <v>0</v>
      </c>
      <c r="H56" s="16">
        <f t="shared" si="7"/>
        <v>0</v>
      </c>
      <c r="I56" s="16">
        <f t="shared" si="8"/>
        <v>0</v>
      </c>
      <c r="J56" s="16">
        <f t="shared" si="9"/>
        <v>0</v>
      </c>
      <c r="K56" s="16">
        <f t="shared" si="10"/>
        <v>0</v>
      </c>
      <c r="L56" s="16">
        <f t="shared" si="11"/>
        <v>0</v>
      </c>
      <c r="M56" s="16">
        <f t="shared" si="12"/>
        <v>0</v>
      </c>
      <c r="N56" s="16">
        <f t="shared" si="13"/>
        <v>0</v>
      </c>
      <c r="O56" s="17">
        <f t="shared" si="26"/>
        <v>0</v>
      </c>
      <c r="Q56" s="15">
        <v>2012</v>
      </c>
      <c r="R56" s="16">
        <f t="shared" si="14"/>
        <v>0</v>
      </c>
      <c r="S56" s="16">
        <f t="shared" si="15"/>
        <v>0</v>
      </c>
      <c r="T56" s="16">
        <f t="shared" si="16"/>
        <v>0</v>
      </c>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17">
        <f t="shared" si="27"/>
        <v>0</v>
      </c>
    </row>
    <row r="58" spans="1:18" ht="12.75">
      <c r="A58" s="1" t="s">
        <v>30</v>
      </c>
      <c r="B58" s="14" t="s">
        <v>31</v>
      </c>
      <c r="Q58" s="14" t="s">
        <v>31</v>
      </c>
      <c r="R58" s="1" t="s">
        <v>35</v>
      </c>
    </row>
    <row r="59" spans="3:23" ht="12.75">
      <c r="C59" s="39" t="s">
        <v>36</v>
      </c>
      <c r="D59" s="40"/>
      <c r="E59" s="41" t="s">
        <v>37</v>
      </c>
      <c r="F59" s="41"/>
      <c r="G59" s="9" t="s">
        <v>33</v>
      </c>
      <c r="R59" s="39" t="s">
        <v>36</v>
      </c>
      <c r="S59" s="40"/>
      <c r="T59" s="41" t="s">
        <v>37</v>
      </c>
      <c r="U59" s="41"/>
      <c r="V59" s="9" t="s">
        <v>33</v>
      </c>
      <c r="W59" s="8"/>
    </row>
    <row r="60" spans="2:23" ht="12.75">
      <c r="B60" s="15" t="s">
        <v>0</v>
      </c>
      <c r="C60" s="9" t="s">
        <v>34</v>
      </c>
      <c r="D60" s="11" t="s">
        <v>32</v>
      </c>
      <c r="E60" s="9" t="s">
        <v>34</v>
      </c>
      <c r="F60" s="12" t="s">
        <v>32</v>
      </c>
      <c r="G60" s="9" t="s">
        <v>34</v>
      </c>
      <c r="Q60" s="15" t="s">
        <v>0</v>
      </c>
      <c r="R60" s="9" t="s">
        <v>34</v>
      </c>
      <c r="S60" s="11" t="s">
        <v>32</v>
      </c>
      <c r="T60" s="9" t="s">
        <v>34</v>
      </c>
      <c r="U60" s="12" t="s">
        <v>32</v>
      </c>
      <c r="V60" s="9" t="s">
        <v>34</v>
      </c>
      <c r="W60" s="8"/>
    </row>
    <row r="61" spans="2:23" ht="12.75">
      <c r="B61" s="15">
        <v>1990</v>
      </c>
      <c r="C61" s="16">
        <f>C7+D7+H7+K7+M7+N7</f>
        <v>32823.38923820318</v>
      </c>
      <c r="D61" s="16">
        <f>C34+D34+H34+K34+M34+N34</f>
        <v>2356.21834155204</v>
      </c>
      <c r="E61" s="16">
        <f>J7</f>
        <v>9099.403544515211</v>
      </c>
      <c r="F61" s="16">
        <f>J34</f>
        <v>669.7161008763195</v>
      </c>
      <c r="G61" s="16">
        <f>E7</f>
        <v>27120.08453422688</v>
      </c>
      <c r="Q61" s="15">
        <v>1990</v>
      </c>
      <c r="R61" s="16">
        <f>R7+S7+W7+Z7+AB7+AC7</f>
        <v>34561.39694459886</v>
      </c>
      <c r="S61" s="16">
        <f>R34+S34+W34+Z34+AB34+AC34</f>
        <v>2473.049116615295</v>
      </c>
      <c r="T61" s="16">
        <f>Y7</f>
        <v>9099.403544515211</v>
      </c>
      <c r="U61" s="16">
        <f>Y34</f>
        <v>669.7161008763195</v>
      </c>
      <c r="V61" s="16">
        <f>T7</f>
        <v>27228.787395989242</v>
      </c>
      <c r="W61" s="8"/>
    </row>
    <row r="62" spans="2:23" ht="12.75">
      <c r="B62" s="15">
        <v>1991</v>
      </c>
      <c r="C62" s="16">
        <f aca="true" t="shared" si="28" ref="C62:C83">C8+D8+H8+K8+M8+N8</f>
        <v>34736.23259737744</v>
      </c>
      <c r="D62" s="16">
        <f aca="true" t="shared" si="29" ref="D62:D83">C35+D35+H35+K35+M35+N35</f>
        <v>2460.2588441903417</v>
      </c>
      <c r="E62" s="16">
        <f aca="true" t="shared" si="30" ref="E62:E83">J8</f>
        <v>8571.063561929957</v>
      </c>
      <c r="F62" s="16">
        <f aca="true" t="shared" si="31" ref="F62:F83">J35</f>
        <v>630.8302781580448</v>
      </c>
      <c r="G62" s="16">
        <f aca="true" t="shared" si="32" ref="G62:G83">E8</f>
        <v>27481.920858062702</v>
      </c>
      <c r="Q62" s="15">
        <v>1991</v>
      </c>
      <c r="R62" s="16">
        <f aca="true" t="shared" si="33" ref="R62:R83">R8+S8+W8+Z8+AB8+AC8</f>
        <v>34172.6378844217</v>
      </c>
      <c r="S62" s="16">
        <f aca="true" t="shared" si="34" ref="S62:S83">R35+S35+W35+Z35+AB35+AC35</f>
        <v>2422.4356744544025</v>
      </c>
      <c r="T62" s="16">
        <f aca="true" t="shared" si="35" ref="T62:T83">Y8</f>
        <v>8571.063561929957</v>
      </c>
      <c r="U62" s="16">
        <f aca="true" t="shared" si="36" ref="U62:U83">Y35</f>
        <v>630.8302781580448</v>
      </c>
      <c r="V62" s="16">
        <f aca="true" t="shared" si="37" ref="V62:V83">T8</f>
        <v>27446.70239748068</v>
      </c>
      <c r="W62" s="8"/>
    </row>
    <row r="63" spans="2:23" ht="12.75">
      <c r="B63" s="15">
        <v>1992</v>
      </c>
      <c r="C63" s="16">
        <f t="shared" si="28"/>
        <v>31359.53891665084</v>
      </c>
      <c r="D63" s="16">
        <f t="shared" si="29"/>
        <v>2234.228913761793</v>
      </c>
      <c r="E63" s="16">
        <f t="shared" si="30"/>
        <v>8540.78818671623</v>
      </c>
      <c r="F63" s="16">
        <f t="shared" si="31"/>
        <v>628.6020105423145</v>
      </c>
      <c r="G63" s="16">
        <f t="shared" si="32"/>
        <v>27027.109066479898</v>
      </c>
      <c r="Q63" s="15">
        <v>1992</v>
      </c>
      <c r="R63" s="16">
        <f t="shared" si="33"/>
        <v>32084.041459613323</v>
      </c>
      <c r="S63" s="16">
        <f t="shared" si="34"/>
        <v>2282.816688114418</v>
      </c>
      <c r="T63" s="16">
        <f t="shared" si="35"/>
        <v>8540.78818671623</v>
      </c>
      <c r="U63" s="16">
        <f t="shared" si="36"/>
        <v>628.6020105423145</v>
      </c>
      <c r="V63" s="16">
        <f t="shared" si="37"/>
        <v>27072.615139229536</v>
      </c>
      <c r="W63" s="8"/>
    </row>
    <row r="64" spans="2:23" ht="12.75">
      <c r="B64" s="15">
        <v>1993</v>
      </c>
      <c r="C64" s="16">
        <f t="shared" si="28"/>
        <v>31065.68217755191</v>
      </c>
      <c r="D64" s="16">
        <f t="shared" si="29"/>
        <v>2183.732792306262</v>
      </c>
      <c r="E64" s="16">
        <f t="shared" si="30"/>
        <v>8539.42416893255</v>
      </c>
      <c r="F64" s="16">
        <f t="shared" si="31"/>
        <v>628.5016188334356</v>
      </c>
      <c r="G64" s="16">
        <f t="shared" si="32"/>
        <v>26031.64304024224</v>
      </c>
      <c r="Q64" s="15">
        <v>1993</v>
      </c>
      <c r="R64" s="16">
        <f t="shared" si="33"/>
        <v>31759.458958628653</v>
      </c>
      <c r="S64" s="16">
        <f t="shared" si="34"/>
        <v>2230.161088789313</v>
      </c>
      <c r="T64" s="16">
        <f t="shared" si="35"/>
        <v>8539.42416893255</v>
      </c>
      <c r="U64" s="16">
        <f t="shared" si="36"/>
        <v>628.5016188334356</v>
      </c>
      <c r="V64" s="16">
        <f t="shared" si="37"/>
        <v>26075.41237574568</v>
      </c>
      <c r="W64" s="8"/>
    </row>
    <row r="65" spans="2:23" ht="12.75">
      <c r="B65" s="15">
        <v>1994</v>
      </c>
      <c r="C65" s="16">
        <f t="shared" si="28"/>
        <v>30052.78236736084</v>
      </c>
      <c r="D65" s="16">
        <f t="shared" si="29"/>
        <v>2114.1702249903046</v>
      </c>
      <c r="E65" s="16">
        <f t="shared" si="30"/>
        <v>8898.492539691219</v>
      </c>
      <c r="F65" s="16">
        <f t="shared" si="31"/>
        <v>654.9290509212736</v>
      </c>
      <c r="G65" s="16">
        <f t="shared" si="32"/>
        <v>25193.659076266707</v>
      </c>
      <c r="Q65" s="15">
        <v>1994</v>
      </c>
      <c r="R65" s="16">
        <f t="shared" si="33"/>
        <v>32144.43423204103</v>
      </c>
      <c r="S65" s="16">
        <f t="shared" si="34"/>
        <v>2254.0938748997205</v>
      </c>
      <c r="T65" s="16">
        <f t="shared" si="35"/>
        <v>8898.492539691219</v>
      </c>
      <c r="U65" s="16">
        <f t="shared" si="36"/>
        <v>654.9290509212736</v>
      </c>
      <c r="V65" s="16">
        <f t="shared" si="37"/>
        <v>25325.354693975714</v>
      </c>
      <c r="W65" s="8"/>
    </row>
    <row r="66" spans="2:23" ht="12.75">
      <c r="B66" s="15">
        <v>1995</v>
      </c>
      <c r="C66" s="16">
        <f t="shared" si="28"/>
        <v>31277.52586506999</v>
      </c>
      <c r="D66" s="16">
        <f t="shared" si="29"/>
        <v>2175.9045654687015</v>
      </c>
      <c r="E66" s="16">
        <f t="shared" si="30"/>
        <v>7865.239885135385</v>
      </c>
      <c r="F66" s="16">
        <f t="shared" si="31"/>
        <v>578.8816555459642</v>
      </c>
      <c r="G66" s="16">
        <f t="shared" si="32"/>
        <v>25158.160461343003</v>
      </c>
      <c r="Q66" s="15">
        <v>1995</v>
      </c>
      <c r="R66" s="16">
        <f t="shared" si="33"/>
        <v>32051.33879516662</v>
      </c>
      <c r="S66" s="16">
        <f t="shared" si="34"/>
        <v>2227.545990332089</v>
      </c>
      <c r="T66" s="16">
        <f t="shared" si="35"/>
        <v>7865.239885135385</v>
      </c>
      <c r="U66" s="16">
        <f t="shared" si="36"/>
        <v>578.8816555459642</v>
      </c>
      <c r="V66" s="16">
        <f t="shared" si="37"/>
        <v>25207.369683143123</v>
      </c>
      <c r="W66" s="8"/>
    </row>
    <row r="67" spans="2:23" ht="12.75">
      <c r="B67" s="15">
        <v>1996</v>
      </c>
      <c r="C67" s="16">
        <f t="shared" si="28"/>
        <v>33297.963155609774</v>
      </c>
      <c r="D67" s="16">
        <f t="shared" si="29"/>
        <v>2289.2703639752986</v>
      </c>
      <c r="E67" s="16">
        <f t="shared" si="30"/>
        <v>7332.312302170624</v>
      </c>
      <c r="F67" s="16">
        <f t="shared" si="31"/>
        <v>539.6581854397579</v>
      </c>
      <c r="G67" s="16">
        <f t="shared" si="32"/>
        <v>25391.778835044486</v>
      </c>
      <c r="Q67" s="15">
        <v>1996</v>
      </c>
      <c r="R67" s="16">
        <f t="shared" si="33"/>
        <v>32640.534179058915</v>
      </c>
      <c r="S67" s="16">
        <f t="shared" si="34"/>
        <v>2245.4314959944313</v>
      </c>
      <c r="T67" s="16">
        <f t="shared" si="35"/>
        <v>7332.312302170624</v>
      </c>
      <c r="U67" s="16">
        <f t="shared" si="36"/>
        <v>539.6581854397579</v>
      </c>
      <c r="V67" s="16">
        <f t="shared" si="37"/>
        <v>25350.125494130865</v>
      </c>
      <c r="W67" s="8"/>
    </row>
    <row r="68" spans="2:23" ht="12.75">
      <c r="B68" s="15">
        <v>1997</v>
      </c>
      <c r="C68" s="16">
        <f t="shared" si="28"/>
        <v>32860.40246406492</v>
      </c>
      <c r="D68" s="16">
        <f t="shared" si="29"/>
        <v>2241.5492003657014</v>
      </c>
      <c r="E68" s="16">
        <f t="shared" si="30"/>
        <v>7534.109887837655</v>
      </c>
      <c r="F68" s="16">
        <f t="shared" si="31"/>
        <v>554.5104877448514</v>
      </c>
      <c r="G68" s="16">
        <f t="shared" si="32"/>
        <v>25835.04588606552</v>
      </c>
      <c r="Q68" s="15">
        <v>1997</v>
      </c>
      <c r="R68" s="16">
        <f t="shared" si="33"/>
        <v>34074.42625757633</v>
      </c>
      <c r="S68" s="16">
        <f t="shared" si="34"/>
        <v>2322.4300145045213</v>
      </c>
      <c r="T68" s="16">
        <f t="shared" si="35"/>
        <v>7534.109887837655</v>
      </c>
      <c r="U68" s="16">
        <f t="shared" si="36"/>
        <v>554.5104877448514</v>
      </c>
      <c r="V68" s="16">
        <f t="shared" si="37"/>
        <v>25911.65089174872</v>
      </c>
      <c r="W68" s="8"/>
    </row>
    <row r="69" spans="2:23" ht="12.75">
      <c r="B69" s="15">
        <v>1998</v>
      </c>
      <c r="C69" s="16">
        <f t="shared" si="28"/>
        <v>35454.04883482903</v>
      </c>
      <c r="D69" s="16">
        <f t="shared" si="29"/>
        <v>2404.636059072999</v>
      </c>
      <c r="E69" s="16">
        <f t="shared" si="30"/>
        <v>7708.91280975955</v>
      </c>
      <c r="F69" s="16">
        <f t="shared" si="31"/>
        <v>567.3759827983029</v>
      </c>
      <c r="G69" s="16">
        <f t="shared" si="32"/>
        <v>27249.826305162744</v>
      </c>
      <c r="Q69" s="15">
        <v>1998</v>
      </c>
      <c r="R69" s="16">
        <f t="shared" si="33"/>
        <v>36191.82393461224</v>
      </c>
      <c r="S69" s="16">
        <f t="shared" si="34"/>
        <v>2453.7580041344345</v>
      </c>
      <c r="T69" s="16">
        <f t="shared" si="35"/>
        <v>7708.91280975955</v>
      </c>
      <c r="U69" s="16">
        <f t="shared" si="36"/>
        <v>567.3759827983029</v>
      </c>
      <c r="V69" s="16">
        <f t="shared" si="37"/>
        <v>27296.18613548216</v>
      </c>
      <c r="W69" s="8"/>
    </row>
    <row r="70" spans="2:23" ht="12.75">
      <c r="B70" s="15">
        <v>1999</v>
      </c>
      <c r="C70" s="16">
        <f t="shared" si="28"/>
        <v>36965.67624840713</v>
      </c>
      <c r="D70" s="16">
        <f t="shared" si="29"/>
        <v>2489.0756799386863</v>
      </c>
      <c r="E70" s="16">
        <f t="shared" si="30"/>
        <v>7412.2646593832515</v>
      </c>
      <c r="F70" s="16">
        <f t="shared" si="31"/>
        <v>545.5426789306073</v>
      </c>
      <c r="G70" s="16">
        <f t="shared" si="32"/>
        <v>28185.02615136338</v>
      </c>
      <c r="Q70" s="15">
        <v>1999</v>
      </c>
      <c r="R70" s="16">
        <f t="shared" si="33"/>
        <v>38040.11105905051</v>
      </c>
      <c r="S70" s="16">
        <f t="shared" si="34"/>
        <v>2560.565147776293</v>
      </c>
      <c r="T70" s="16">
        <f t="shared" si="35"/>
        <v>7412.2646593832515</v>
      </c>
      <c r="U70" s="16">
        <f t="shared" si="36"/>
        <v>545.5426789306073</v>
      </c>
      <c r="V70" s="16">
        <f t="shared" si="37"/>
        <v>28252.646367265843</v>
      </c>
      <c r="W70" s="8"/>
    </row>
    <row r="71" spans="2:23" ht="12.75">
      <c r="B71" s="15">
        <v>2000</v>
      </c>
      <c r="C71" s="16">
        <f t="shared" si="28"/>
        <v>35824.45359509631</v>
      </c>
      <c r="D71" s="16">
        <f t="shared" si="29"/>
        <v>2410.217375207939</v>
      </c>
      <c r="E71" s="16">
        <f t="shared" si="30"/>
        <v>7634.5683955604745</v>
      </c>
      <c r="F71" s="16">
        <f t="shared" si="31"/>
        <v>561.9042339132509</v>
      </c>
      <c r="G71" s="16">
        <f t="shared" si="32"/>
        <v>29475.401330027235</v>
      </c>
      <c r="Q71" s="15">
        <v>2000</v>
      </c>
      <c r="R71" s="16">
        <f t="shared" si="33"/>
        <v>37771.918391148385</v>
      </c>
      <c r="S71" s="16">
        <f t="shared" si="34"/>
        <v>2539.561101022449</v>
      </c>
      <c r="T71" s="16">
        <f t="shared" si="35"/>
        <v>7634.5683955604745</v>
      </c>
      <c r="U71" s="16">
        <f t="shared" si="36"/>
        <v>561.9042339132509</v>
      </c>
      <c r="V71" s="16">
        <f t="shared" si="37"/>
        <v>29599.894626840865</v>
      </c>
      <c r="W71" s="8"/>
    </row>
    <row r="72" spans="2:23" ht="12.75">
      <c r="B72" s="15">
        <v>2001</v>
      </c>
      <c r="C72" s="16">
        <f t="shared" si="28"/>
        <v>35925.69988898529</v>
      </c>
      <c r="D72" s="16">
        <f t="shared" si="29"/>
        <v>2431.261295407574</v>
      </c>
      <c r="E72" s="16">
        <f t="shared" si="30"/>
        <v>7894.945400634733</v>
      </c>
      <c r="F72" s="16">
        <f t="shared" si="31"/>
        <v>581.0679814867163</v>
      </c>
      <c r="G72" s="16">
        <f t="shared" si="32"/>
        <v>29271.92598075852</v>
      </c>
      <c r="Q72" s="15">
        <v>2001</v>
      </c>
      <c r="R72" s="16">
        <f t="shared" si="33"/>
        <v>37174.710282171356</v>
      </c>
      <c r="S72" s="16">
        <f t="shared" si="34"/>
        <v>2514.1861741882526</v>
      </c>
      <c r="T72" s="16">
        <f t="shared" si="35"/>
        <v>7894.945400634733</v>
      </c>
      <c r="U72" s="16">
        <f t="shared" si="36"/>
        <v>581.0679814867163</v>
      </c>
      <c r="V72" s="16">
        <f t="shared" si="37"/>
        <v>29351.841741895638</v>
      </c>
      <c r="W72" s="8"/>
    </row>
    <row r="73" spans="2:23" ht="12.75">
      <c r="B73" s="15">
        <v>2002</v>
      </c>
      <c r="C73" s="16">
        <f t="shared" si="28"/>
        <v>34892.67238837649</v>
      </c>
      <c r="D73" s="16">
        <f t="shared" si="29"/>
        <v>2360.2088859154187</v>
      </c>
      <c r="E73" s="16">
        <f t="shared" si="30"/>
        <v>8080.619916955041</v>
      </c>
      <c r="F73" s="16">
        <f t="shared" si="31"/>
        <v>594.733625887891</v>
      </c>
      <c r="G73" s="16">
        <f t="shared" si="32"/>
        <v>28252.96457756125</v>
      </c>
      <c r="Q73" s="15">
        <v>2002</v>
      </c>
      <c r="R73" s="16">
        <f t="shared" si="33"/>
        <v>36554.55338692851</v>
      </c>
      <c r="S73" s="16">
        <f t="shared" si="34"/>
        <v>2470.4446626443955</v>
      </c>
      <c r="T73" s="16">
        <f t="shared" si="35"/>
        <v>8080.619916955041</v>
      </c>
      <c r="U73" s="16">
        <f t="shared" si="36"/>
        <v>594.733625887891</v>
      </c>
      <c r="V73" s="16">
        <f t="shared" si="37"/>
        <v>28359.876786460067</v>
      </c>
      <c r="W73" s="8"/>
    </row>
    <row r="74" spans="2:23" ht="12.75">
      <c r="B74" s="15">
        <v>2003</v>
      </c>
      <c r="C74" s="16">
        <f t="shared" si="28"/>
        <v>35321.48740710266</v>
      </c>
      <c r="D74" s="16">
        <f t="shared" si="29"/>
        <v>2386.5481761016617</v>
      </c>
      <c r="E74" s="16">
        <f t="shared" si="30"/>
        <v>7926.531781299017</v>
      </c>
      <c r="F74" s="16">
        <f t="shared" si="31"/>
        <v>583.3927391036076</v>
      </c>
      <c r="G74" s="16">
        <f t="shared" si="32"/>
        <v>28394.201506098398</v>
      </c>
      <c r="Q74" s="15">
        <v>2003</v>
      </c>
      <c r="R74" s="16">
        <f t="shared" si="33"/>
        <v>36146.7835481506</v>
      </c>
      <c r="S74" s="16">
        <f t="shared" si="34"/>
        <v>2441.250678448005</v>
      </c>
      <c r="T74" s="16">
        <f t="shared" si="35"/>
        <v>7926.531781299017</v>
      </c>
      <c r="U74" s="16">
        <f t="shared" si="36"/>
        <v>583.3927391036076</v>
      </c>
      <c r="V74" s="16">
        <f t="shared" si="37"/>
        <v>28447.8416966214</v>
      </c>
      <c r="W74" s="8"/>
    </row>
    <row r="75" spans="2:23" ht="12.75">
      <c r="B75" s="15">
        <v>2004</v>
      </c>
      <c r="C75" s="16">
        <f t="shared" si="28"/>
        <v>36056.68756735755</v>
      </c>
      <c r="D75" s="16">
        <f t="shared" si="29"/>
        <v>2409.529971931752</v>
      </c>
      <c r="E75" s="16">
        <f t="shared" si="30"/>
        <v>8163.933110652342</v>
      </c>
      <c r="F75" s="16">
        <f t="shared" si="31"/>
        <v>600.8654769440124</v>
      </c>
      <c r="G75" s="16">
        <f t="shared" si="32"/>
        <v>29038.70651778022</v>
      </c>
      <c r="Q75" s="15">
        <v>2004</v>
      </c>
      <c r="R75" s="16">
        <f t="shared" si="33"/>
        <v>36937.650345756774</v>
      </c>
      <c r="S75" s="16">
        <f t="shared" si="34"/>
        <v>2467.9078974253976</v>
      </c>
      <c r="T75" s="16">
        <f t="shared" si="35"/>
        <v>8163.933110652342</v>
      </c>
      <c r="U75" s="16">
        <f t="shared" si="36"/>
        <v>600.8654769440124</v>
      </c>
      <c r="V75" s="16">
        <f t="shared" si="37"/>
        <v>29096.339442179953</v>
      </c>
      <c r="W75" s="8"/>
    </row>
    <row r="76" spans="2:23" ht="12.75">
      <c r="B76" s="15">
        <v>2005</v>
      </c>
      <c r="C76" s="16">
        <f t="shared" si="28"/>
        <v>36283.02655476733</v>
      </c>
      <c r="D76" s="16">
        <f t="shared" si="29"/>
        <v>2424.1202281397987</v>
      </c>
      <c r="E76" s="16">
        <f t="shared" si="30"/>
        <v>8481.705689583174</v>
      </c>
      <c r="F76" s="16">
        <f t="shared" si="31"/>
        <v>624.2535387533215</v>
      </c>
      <c r="G76" s="16">
        <f t="shared" si="32"/>
        <v>29899.094458635926</v>
      </c>
      <c r="Q76" s="15">
        <v>2005</v>
      </c>
      <c r="R76" s="16">
        <f t="shared" si="33"/>
        <v>36532.94392688299</v>
      </c>
      <c r="S76" s="16">
        <f t="shared" si="34"/>
        <v>2440.665950675264</v>
      </c>
      <c r="T76" s="16">
        <f t="shared" si="35"/>
        <v>8481.705689583174</v>
      </c>
      <c r="U76" s="16">
        <f t="shared" si="36"/>
        <v>624.2535387533215</v>
      </c>
      <c r="V76" s="16">
        <f t="shared" si="37"/>
        <v>29915.503941399962</v>
      </c>
      <c r="W76" s="8"/>
    </row>
    <row r="77" spans="2:23" ht="12.75">
      <c r="B77" s="15">
        <v>2006</v>
      </c>
      <c r="C77" s="16">
        <f t="shared" si="28"/>
        <v>35988.754582955306</v>
      </c>
      <c r="D77" s="16">
        <f t="shared" si="29"/>
        <v>2387.94225449111</v>
      </c>
      <c r="E77" s="16">
        <f t="shared" si="30"/>
        <v>8870.273457538045</v>
      </c>
      <c r="F77" s="16">
        <f t="shared" si="31"/>
        <v>652.8521264748</v>
      </c>
      <c r="G77" s="16">
        <f t="shared" si="32"/>
        <v>31883.01782039913</v>
      </c>
      <c r="Q77" s="15">
        <v>2006</v>
      </c>
      <c r="R77" s="16">
        <f t="shared" si="33"/>
        <v>37260.507550911265</v>
      </c>
      <c r="S77" s="16">
        <f t="shared" si="34"/>
        <v>2472.8118736909582</v>
      </c>
      <c r="T77" s="16">
        <f t="shared" si="35"/>
        <v>8870.273457538045</v>
      </c>
      <c r="U77" s="16">
        <f t="shared" si="36"/>
        <v>652.8521264748</v>
      </c>
      <c r="V77" s="16">
        <f t="shared" si="37"/>
        <v>31962.65611879004</v>
      </c>
      <c r="W77" s="8"/>
    </row>
    <row r="78" spans="2:23" ht="12.75">
      <c r="B78" s="15">
        <v>2007</v>
      </c>
      <c r="C78" s="16">
        <f t="shared" si="28"/>
        <v>0</v>
      </c>
      <c r="D78" s="16">
        <f t="shared" si="29"/>
        <v>0</v>
      </c>
      <c r="E78" s="16">
        <f t="shared" si="30"/>
        <v>0</v>
      </c>
      <c r="F78" s="16">
        <f t="shared" si="31"/>
        <v>0</v>
      </c>
      <c r="G78" s="16">
        <f t="shared" si="32"/>
        <v>0</v>
      </c>
      <c r="Q78" s="15">
        <v>2007</v>
      </c>
      <c r="R78" s="16">
        <f t="shared" si="33"/>
        <v>0</v>
      </c>
      <c r="S78" s="16">
        <f t="shared" si="34"/>
        <v>0</v>
      </c>
      <c r="T78" s="16">
        <f t="shared" si="35"/>
        <v>0</v>
      </c>
      <c r="U78" s="16">
        <f t="shared" si="36"/>
        <v>0</v>
      </c>
      <c r="V78" s="16">
        <f t="shared" si="37"/>
        <v>0</v>
      </c>
      <c r="W78" s="8"/>
    </row>
    <row r="79" spans="2:23" ht="12.75">
      <c r="B79" s="15">
        <v>2008</v>
      </c>
      <c r="C79" s="16">
        <f t="shared" si="28"/>
        <v>0</v>
      </c>
      <c r="D79" s="16">
        <f t="shared" si="29"/>
        <v>0</v>
      </c>
      <c r="E79" s="16">
        <f t="shared" si="30"/>
        <v>0</v>
      </c>
      <c r="F79" s="16">
        <f t="shared" si="31"/>
        <v>0</v>
      </c>
      <c r="G79" s="16">
        <f t="shared" si="32"/>
        <v>0</v>
      </c>
      <c r="Q79" s="15">
        <v>2008</v>
      </c>
      <c r="R79" s="16">
        <f t="shared" si="33"/>
        <v>0</v>
      </c>
      <c r="S79" s="16">
        <f t="shared" si="34"/>
        <v>0</v>
      </c>
      <c r="T79" s="16">
        <f t="shared" si="35"/>
        <v>0</v>
      </c>
      <c r="U79" s="16">
        <f t="shared" si="36"/>
        <v>0</v>
      </c>
      <c r="V79" s="16">
        <f t="shared" si="37"/>
        <v>0</v>
      </c>
      <c r="W79" s="8"/>
    </row>
    <row r="80" spans="2:23" ht="12.75">
      <c r="B80" s="15">
        <v>2009</v>
      </c>
      <c r="C80" s="16">
        <f t="shared" si="28"/>
        <v>0</v>
      </c>
      <c r="D80" s="16">
        <f t="shared" si="29"/>
        <v>0</v>
      </c>
      <c r="E80" s="16">
        <f t="shared" si="30"/>
        <v>0</v>
      </c>
      <c r="F80" s="16">
        <f t="shared" si="31"/>
        <v>0</v>
      </c>
      <c r="G80" s="16">
        <f t="shared" si="32"/>
        <v>0</v>
      </c>
      <c r="Q80" s="15">
        <v>2009</v>
      </c>
      <c r="R80" s="16">
        <f t="shared" si="33"/>
        <v>0</v>
      </c>
      <c r="S80" s="16">
        <f t="shared" si="34"/>
        <v>0</v>
      </c>
      <c r="T80" s="16">
        <f t="shared" si="35"/>
        <v>0</v>
      </c>
      <c r="U80" s="16">
        <f t="shared" si="36"/>
        <v>0</v>
      </c>
      <c r="V80" s="16">
        <f t="shared" si="37"/>
        <v>0</v>
      </c>
      <c r="W80" s="8"/>
    </row>
    <row r="81" spans="2:23" ht="12.75">
      <c r="B81" s="15">
        <v>2010</v>
      </c>
      <c r="C81" s="16">
        <f t="shared" si="28"/>
        <v>0</v>
      </c>
      <c r="D81" s="16">
        <f t="shared" si="29"/>
        <v>0</v>
      </c>
      <c r="E81" s="16">
        <f t="shared" si="30"/>
        <v>0</v>
      </c>
      <c r="F81" s="16">
        <f t="shared" si="31"/>
        <v>0</v>
      </c>
      <c r="G81" s="16">
        <f t="shared" si="32"/>
        <v>0</v>
      </c>
      <c r="Q81" s="15">
        <v>2010</v>
      </c>
      <c r="R81" s="16">
        <f t="shared" si="33"/>
        <v>0</v>
      </c>
      <c r="S81" s="16">
        <f t="shared" si="34"/>
        <v>0</v>
      </c>
      <c r="T81" s="16">
        <f t="shared" si="35"/>
        <v>0</v>
      </c>
      <c r="U81" s="16">
        <f t="shared" si="36"/>
        <v>0</v>
      </c>
      <c r="V81" s="16">
        <f t="shared" si="37"/>
        <v>0</v>
      </c>
      <c r="W81" s="8"/>
    </row>
    <row r="82" spans="2:23" ht="12.75">
      <c r="B82" s="15">
        <v>2011</v>
      </c>
      <c r="C82" s="16">
        <f t="shared" si="28"/>
        <v>0</v>
      </c>
      <c r="D82" s="16">
        <f t="shared" si="29"/>
        <v>0</v>
      </c>
      <c r="E82" s="16">
        <f t="shared" si="30"/>
        <v>0</v>
      </c>
      <c r="F82" s="16">
        <f t="shared" si="31"/>
        <v>0</v>
      </c>
      <c r="G82" s="16">
        <f t="shared" si="32"/>
        <v>0</v>
      </c>
      <c r="Q82" s="15">
        <v>2011</v>
      </c>
      <c r="R82" s="16">
        <f t="shared" si="33"/>
        <v>0</v>
      </c>
      <c r="S82" s="16">
        <f t="shared" si="34"/>
        <v>0</v>
      </c>
      <c r="T82" s="16">
        <f t="shared" si="35"/>
        <v>0</v>
      </c>
      <c r="U82" s="16">
        <f t="shared" si="36"/>
        <v>0</v>
      </c>
      <c r="V82" s="16">
        <f t="shared" si="37"/>
        <v>0</v>
      </c>
      <c r="W82" s="8"/>
    </row>
    <row r="83" spans="2:23" ht="12.75">
      <c r="B83" s="15">
        <v>2012</v>
      </c>
      <c r="C83" s="16">
        <f t="shared" si="28"/>
        <v>0</v>
      </c>
      <c r="D83" s="16">
        <f t="shared" si="29"/>
        <v>0</v>
      </c>
      <c r="E83" s="16">
        <f t="shared" si="30"/>
        <v>0</v>
      </c>
      <c r="F83" s="16">
        <f t="shared" si="31"/>
        <v>0</v>
      </c>
      <c r="G83" s="16">
        <f t="shared" si="32"/>
        <v>0</v>
      </c>
      <c r="Q83" s="15">
        <v>2012</v>
      </c>
      <c r="R83" s="16">
        <f t="shared" si="33"/>
        <v>0</v>
      </c>
      <c r="S83" s="16">
        <f t="shared" si="34"/>
        <v>0</v>
      </c>
      <c r="T83" s="16">
        <f t="shared" si="35"/>
        <v>0</v>
      </c>
      <c r="U83" s="16">
        <f t="shared" si="36"/>
        <v>0</v>
      </c>
      <c r="V83" s="16">
        <f t="shared" si="37"/>
        <v>0</v>
      </c>
      <c r="W83" s="8"/>
    </row>
  </sheetData>
  <mergeCells count="4">
    <mergeCell ref="C59:D59"/>
    <mergeCell ref="E59:F59"/>
    <mergeCell ref="R59:S59"/>
    <mergeCell ref="T59:U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xl/worksheets/sheet11.xml><?xml version="1.0" encoding="utf-8"?>
<worksheet xmlns="http://schemas.openxmlformats.org/spreadsheetml/2006/main" xmlns:r="http://schemas.openxmlformats.org/officeDocument/2006/relationships">
  <dimension ref="A1:AD83"/>
  <sheetViews>
    <sheetView workbookViewId="0" topLeftCell="A1">
      <selection activeCell="A1" sqref="A1"/>
    </sheetView>
  </sheetViews>
  <sheetFormatPr defaultColWidth="11.421875" defaultRowHeight="12.75"/>
  <cols>
    <col min="1" max="1" width="3.57421875" style="0" customWidth="1"/>
    <col min="2" max="2" width="11.421875" style="13" customWidth="1"/>
    <col min="16" max="16" width="3.421875" style="0" customWidth="1"/>
    <col min="17" max="17" width="11.421875" style="13" customWidth="1"/>
  </cols>
  <sheetData>
    <row r="1" ht="18">
      <c r="A1" s="2" t="s">
        <v>18</v>
      </c>
    </row>
    <row r="4" spans="1:17" ht="12.75">
      <c r="A4" s="1" t="s">
        <v>2</v>
      </c>
      <c r="B4" s="14" t="s">
        <v>38</v>
      </c>
      <c r="Q4" s="1" t="s">
        <v>28</v>
      </c>
    </row>
    <row r="6" spans="2:30"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9" t="s">
        <v>5</v>
      </c>
      <c r="U6" s="19" t="s">
        <v>6</v>
      </c>
      <c r="V6" s="19" t="s">
        <v>7</v>
      </c>
      <c r="W6" s="18" t="s">
        <v>8</v>
      </c>
      <c r="X6" s="19" t="s">
        <v>9</v>
      </c>
      <c r="Y6" s="18" t="s">
        <v>10</v>
      </c>
      <c r="Z6" s="18" t="s">
        <v>11</v>
      </c>
      <c r="AA6" s="19" t="s">
        <v>12</v>
      </c>
      <c r="AB6" s="18" t="s">
        <v>13</v>
      </c>
      <c r="AC6" s="18" t="s">
        <v>14</v>
      </c>
      <c r="AD6" s="20" t="s">
        <v>24</v>
      </c>
    </row>
    <row r="7" spans="2:30" ht="12.75">
      <c r="B7" s="15">
        <v>1990</v>
      </c>
      <c r="C7" s="16">
        <f>'[1]Grossverbraucher'!C7</f>
        <v>9949.06046558654</v>
      </c>
      <c r="D7" s="16">
        <f>'[1]Grossverbraucher'!D7</f>
        <v>12514.223598124769</v>
      </c>
      <c r="E7" s="16">
        <f>'[1]Grossverbraucher'!E7</f>
        <v>32885.2577352273</v>
      </c>
      <c r="F7" s="16">
        <f>'[1]Grossverbraucher'!F7</f>
        <v>1836.0875143093772</v>
      </c>
      <c r="G7" s="16">
        <f>'[1]Grossverbraucher'!G7</f>
        <v>559.1278734973199</v>
      </c>
      <c r="H7" s="16">
        <f>'[1]Grossverbraucher'!H7</f>
        <v>12435.505635611022</v>
      </c>
      <c r="I7" s="16">
        <f>'[1]Grossverbraucher'!I7</f>
        <v>51.32938117873603</v>
      </c>
      <c r="J7" s="16">
        <f>'[1]Grossverbraucher'!J7</f>
        <v>1940.5413776651953</v>
      </c>
      <c r="K7" s="16">
        <f>'[1]Grossverbraucher'!K7</f>
        <v>10216.172713846869</v>
      </c>
      <c r="L7" s="16">
        <f>'[1]Grossverbraucher'!L7</f>
        <v>5340.054404341817</v>
      </c>
      <c r="M7" s="16">
        <f>'[1]Grossverbraucher'!M7</f>
        <v>942.4018366356513</v>
      </c>
      <c r="N7" s="16">
        <f>'[1]Grossverbraucher'!N7</f>
        <v>1286.7923123801959</v>
      </c>
      <c r="O7" s="17">
        <f>SUM(C7:N7)</f>
        <v>89956.5548484048</v>
      </c>
      <c r="Q7" s="15">
        <v>1990</v>
      </c>
      <c r="R7" s="16">
        <f>'[1]Grossverbraucher'!AF7</f>
        <v>10391.988337600955</v>
      </c>
      <c r="S7" s="16">
        <f>'[1]Grossverbraucher'!AG7</f>
        <v>13073.123944194711</v>
      </c>
      <c r="T7" s="16">
        <f>'[1]Grossverbraucher'!AH7</f>
        <v>32956.933302077516</v>
      </c>
      <c r="U7" s="16">
        <f>'[1]Grossverbraucher'!AI7</f>
        <v>1868.642213087336</v>
      </c>
      <c r="V7" s="16">
        <f>'[1]Grossverbraucher'!AJ7</f>
        <v>609.5394753239117</v>
      </c>
      <c r="W7" s="16">
        <f>'[1]Grossverbraucher'!AK7</f>
        <v>12452.819768402902</v>
      </c>
      <c r="X7" s="16">
        <f>'[1]Grossverbraucher'!AL7</f>
        <v>51.32938117873603</v>
      </c>
      <c r="Y7" s="16">
        <f>'[1]Grossverbraucher'!AM7</f>
        <v>1940.5413776651953</v>
      </c>
      <c r="Z7" s="16">
        <f>'[1]Grossverbraucher'!AN7</f>
        <v>10316.57371088871</v>
      </c>
      <c r="AA7" s="16">
        <f>'[1]Grossverbraucher'!AO7</f>
        <v>5360.117815865734</v>
      </c>
      <c r="AB7" s="16">
        <f>'[1]Grossverbraucher'!AP7</f>
        <v>944.2263490016198</v>
      </c>
      <c r="AC7" s="16">
        <f>'[1]Grossverbraucher'!AQ7</f>
        <v>1300.6857891204504</v>
      </c>
      <c r="AD7" s="17">
        <f>SUM(R7:AC7)</f>
        <v>91266.52146440776</v>
      </c>
    </row>
    <row r="8" spans="2:30" ht="12.75">
      <c r="B8" s="15">
        <v>1991</v>
      </c>
      <c r="C8" s="16">
        <f>'[1]Grossverbraucher'!C8</f>
        <v>10605.246743577922</v>
      </c>
      <c r="D8" s="16">
        <f>'[1]Grossverbraucher'!D8</f>
        <v>13605.248895229071</v>
      </c>
      <c r="E8" s="16">
        <f>'[1]Grossverbraucher'!E8</f>
        <v>32872.138225681265</v>
      </c>
      <c r="F8" s="16">
        <f>'[1]Grossverbraucher'!F8</f>
        <v>2037.5777192733226</v>
      </c>
      <c r="G8" s="16">
        <f>'[1]Grossverbraucher'!G8</f>
        <v>601.6182992567481</v>
      </c>
      <c r="H8" s="16">
        <f>'[1]Grossverbraucher'!H8</f>
        <v>9395.259005173699</v>
      </c>
      <c r="I8" s="16">
        <f>'[1]Grossverbraucher'!I8</f>
        <v>61.76052200725942</v>
      </c>
      <c r="J8" s="16">
        <f>'[1]Grossverbraucher'!J8</f>
        <v>1845.9734751270364</v>
      </c>
      <c r="K8" s="16">
        <f>'[1]Grossverbraucher'!K8</f>
        <v>10035.914852736012</v>
      </c>
      <c r="L8" s="16">
        <f>'[1]Grossverbraucher'!L8</f>
        <v>5568.335151433332</v>
      </c>
      <c r="M8" s="16">
        <f>'[1]Grossverbraucher'!M8</f>
        <v>887.1905885639925</v>
      </c>
      <c r="N8" s="16">
        <f>'[1]Grossverbraucher'!N8</f>
        <v>1543.6661894779124</v>
      </c>
      <c r="O8" s="17">
        <f aca="true" t="shared" si="0" ref="O8:O29">SUM(C8:N8)</f>
        <v>89059.92966753755</v>
      </c>
      <c r="Q8" s="15">
        <v>1991</v>
      </c>
      <c r="R8" s="16">
        <f>'[1]Grossverbraucher'!AF8</f>
        <v>10460.17125356934</v>
      </c>
      <c r="S8" s="16">
        <f>'[1]Grossverbraucher'!AG8</f>
        <v>13428.15339168521</v>
      </c>
      <c r="T8" s="16">
        <f>'[1]Grossverbraucher'!AH8</f>
        <v>32848.93889279679</v>
      </c>
      <c r="U8" s="16">
        <f>'[1]Grossverbraucher'!AI8</f>
        <v>2027.5372981812548</v>
      </c>
      <c r="V8" s="16">
        <f>'[1]Grossverbraucher'!AJ8</f>
        <v>585.3397769563236</v>
      </c>
      <c r="W8" s="16">
        <f>'[1]Grossverbraucher'!AK8</f>
        <v>9389.761791050109</v>
      </c>
      <c r="X8" s="16">
        <f>'[1]Grossverbraucher'!AL8</f>
        <v>61.76052200725942</v>
      </c>
      <c r="Y8" s="16">
        <f>'[1]Grossverbraucher'!AM8</f>
        <v>1845.9734751270364</v>
      </c>
      <c r="Z8" s="16">
        <f>'[1]Grossverbraucher'!AN8</f>
        <v>10004.023982132641</v>
      </c>
      <c r="AA8" s="16">
        <f>'[1]Grossverbraucher'!AO8</f>
        <v>5561.8366332965725</v>
      </c>
      <c r="AB8" s="16">
        <f>'[1]Grossverbraucher'!AP8</f>
        <v>886.5714479919026</v>
      </c>
      <c r="AC8" s="16">
        <f>'[1]Grossverbraucher'!AQ8</f>
        <v>1538.2215576792123</v>
      </c>
      <c r="AD8" s="17">
        <f aca="true" t="shared" si="1" ref="AD8:AD29">SUM(R8:AC8)</f>
        <v>88638.29002247362</v>
      </c>
    </row>
    <row r="9" spans="2:30" ht="12.75">
      <c r="B9" s="15">
        <v>1992</v>
      </c>
      <c r="C9" s="16">
        <f>'[1]Grossverbraucher'!C9</f>
        <v>10269.396964710322</v>
      </c>
      <c r="D9" s="16">
        <f>'[1]Grossverbraucher'!D9</f>
        <v>15578.21879938933</v>
      </c>
      <c r="E9" s="16">
        <f>'[1]Grossverbraucher'!E9</f>
        <v>32058.50846319791</v>
      </c>
      <c r="F9" s="16">
        <f>'[1]Grossverbraucher'!F9</f>
        <v>2024.8738037213982</v>
      </c>
      <c r="G9" s="16">
        <f>'[1]Grossverbraucher'!G9</f>
        <v>615.3336601342199</v>
      </c>
      <c r="H9" s="16">
        <f>'[1]Grossverbraucher'!H9</f>
        <v>7172.6810380927645</v>
      </c>
      <c r="I9" s="16">
        <f>'[1]Grossverbraucher'!I9</f>
        <v>72.00905064868653</v>
      </c>
      <c r="J9" s="16">
        <f>'[1]Grossverbraucher'!J9</f>
        <v>1841.8599478833983</v>
      </c>
      <c r="K9" s="16">
        <f>'[1]Grossverbraucher'!K9</f>
        <v>10505.788516358652</v>
      </c>
      <c r="L9" s="16">
        <f>'[1]Grossverbraucher'!L9</f>
        <v>5842.725815250447</v>
      </c>
      <c r="M9" s="16">
        <f>'[1]Grossverbraucher'!M9</f>
        <v>792.2247053835886</v>
      </c>
      <c r="N9" s="16">
        <f>'[1]Grossverbraucher'!N9</f>
        <v>1393.7979678751365</v>
      </c>
      <c r="O9" s="17">
        <f t="shared" si="0"/>
        <v>88167.41873264586</v>
      </c>
      <c r="Q9" s="15">
        <v>1992</v>
      </c>
      <c r="R9" s="16">
        <f>'[1]Grossverbraucher'!AF9</f>
        <v>10457.870086433246</v>
      </c>
      <c r="S9" s="16">
        <f>'[1]Grossverbraucher'!AG9</f>
        <v>15826.150617801</v>
      </c>
      <c r="T9" s="16">
        <f>'[1]Grossverbraucher'!AH9</f>
        <v>32088.40706674628</v>
      </c>
      <c r="U9" s="16">
        <f>'[1]Grossverbraucher'!AI9</f>
        <v>2037.7863641592203</v>
      </c>
      <c r="V9" s="16">
        <f>'[1]Grossverbraucher'!AJ9</f>
        <v>636.1663115227722</v>
      </c>
      <c r="W9" s="16">
        <f>'[1]Grossverbraucher'!AK9</f>
        <v>7179.56484757569</v>
      </c>
      <c r="X9" s="16">
        <f>'[1]Grossverbraucher'!AL9</f>
        <v>72.00905064868653</v>
      </c>
      <c r="Y9" s="16">
        <f>'[1]Grossverbraucher'!AM9</f>
        <v>1841.8599478833983</v>
      </c>
      <c r="Z9" s="16">
        <f>'[1]Grossverbraucher'!AN9</f>
        <v>10548.51972568681</v>
      </c>
      <c r="AA9" s="16">
        <f>'[1]Grossverbraucher'!AO9</f>
        <v>5851.15756044892</v>
      </c>
      <c r="AB9" s="16">
        <f>'[1]Grossverbraucher'!AP9</f>
        <v>793.0018589433762</v>
      </c>
      <c r="AC9" s="16">
        <f>'[1]Grossverbraucher'!AQ9</f>
        <v>1400.2590622948337</v>
      </c>
      <c r="AD9" s="17">
        <f t="shared" si="1"/>
        <v>88732.75250014423</v>
      </c>
    </row>
    <row r="10" spans="2:30" ht="12.75">
      <c r="B10" s="15">
        <v>1993</v>
      </c>
      <c r="C10" s="16">
        <f>'[1]Grossverbraucher'!C10</f>
        <v>10268.890120204785</v>
      </c>
      <c r="D10" s="16">
        <f>'[1]Grossverbraucher'!D10</f>
        <v>16282.337295460822</v>
      </c>
      <c r="E10" s="16">
        <f>'[1]Grossverbraucher'!E10</f>
        <v>30445.43495479765</v>
      </c>
      <c r="F10" s="16">
        <f>'[1]Grossverbraucher'!F10</f>
        <v>2218.4332813217934</v>
      </c>
      <c r="G10" s="16">
        <f>'[1]Grossverbraucher'!G10</f>
        <v>623.8107387551488</v>
      </c>
      <c r="H10" s="16">
        <f>'[1]Grossverbraucher'!H10</f>
        <v>6014.9518271994675</v>
      </c>
      <c r="I10" s="16">
        <f>'[1]Grossverbraucher'!I10</f>
        <v>82.68444982610058</v>
      </c>
      <c r="J10" s="16">
        <f>'[1]Grossverbraucher'!J10</f>
        <v>1835.6199191695796</v>
      </c>
      <c r="K10" s="16">
        <f>'[1]Grossverbraucher'!K10</f>
        <v>8896.47840782906</v>
      </c>
      <c r="L10" s="16">
        <f>'[1]Grossverbraucher'!L10</f>
        <v>6726.896545782673</v>
      </c>
      <c r="M10" s="16">
        <f>'[1]Grossverbraucher'!M10</f>
        <v>753.6477047724799</v>
      </c>
      <c r="N10" s="16">
        <f>'[1]Grossverbraucher'!N10</f>
        <v>1341.6158190737324</v>
      </c>
      <c r="O10" s="17">
        <f t="shared" si="0"/>
        <v>85490.80106419328</v>
      </c>
      <c r="Q10" s="15">
        <v>1993</v>
      </c>
      <c r="R10" s="16">
        <f>'[1]Grossverbraucher'!AF10</f>
        <v>10451.96518770604</v>
      </c>
      <c r="S10" s="16">
        <f>'[1]Grossverbraucher'!AG10</f>
        <v>16518.725831273186</v>
      </c>
      <c r="T10" s="16">
        <f>'[1]Grossverbraucher'!AH10</f>
        <v>30473.93246034316</v>
      </c>
      <c r="U10" s="16">
        <f>'[1]Grossverbraucher'!AI10</f>
        <v>2231.315424819322</v>
      </c>
      <c r="V10" s="16">
        <f>'[1]Grossverbraucher'!AJ10</f>
        <v>643.842569826549</v>
      </c>
      <c r="W10" s="16">
        <f>'[1]Grossverbraucher'!AK10</f>
        <v>6021.644921011585</v>
      </c>
      <c r="X10" s="16">
        <f>'[1]Grossverbraucher'!AL10</f>
        <v>82.68444982610058</v>
      </c>
      <c r="Y10" s="16">
        <f>'[1]Grossverbraucher'!AM10</f>
        <v>1835.6199191695796</v>
      </c>
      <c r="Z10" s="16">
        <f>'[1]Grossverbraucher'!AN10</f>
        <v>8931.450279737723</v>
      </c>
      <c r="AA10" s="16">
        <f>'[1]Grossverbraucher'!AO10</f>
        <v>6735.111042091871</v>
      </c>
      <c r="AB10" s="16">
        <f>'[1]Grossverbraucher'!AP10</f>
        <v>754.3941720113255</v>
      </c>
      <c r="AC10" s="16">
        <f>'[1]Grossverbraucher'!AQ10</f>
        <v>1347.6927654045994</v>
      </c>
      <c r="AD10" s="17">
        <f t="shared" si="1"/>
        <v>86028.37902322104</v>
      </c>
    </row>
    <row r="11" spans="2:30" ht="12.75">
      <c r="B11" s="15">
        <v>1994</v>
      </c>
      <c r="C11" s="16">
        <f>'[1]Grossverbraucher'!C11</f>
        <v>9942.737313355412</v>
      </c>
      <c r="D11" s="16">
        <f>'[1]Grossverbraucher'!D11</f>
        <v>17735.62085625817</v>
      </c>
      <c r="E11" s="16">
        <f>'[1]Grossverbraucher'!E11</f>
        <v>29793.169858076126</v>
      </c>
      <c r="F11" s="16">
        <f>'[1]Grossverbraucher'!F11</f>
        <v>2275.5974536570457</v>
      </c>
      <c r="G11" s="16">
        <f>'[1]Grossverbraucher'!G11</f>
        <v>652.4742561414346</v>
      </c>
      <c r="H11" s="16">
        <f>'[1]Grossverbraucher'!H11</f>
        <v>6440.113962564173</v>
      </c>
      <c r="I11" s="16">
        <f>'[1]Grossverbraucher'!I11</f>
        <v>92.90590623364656</v>
      </c>
      <c r="J11" s="16">
        <f>'[1]Grossverbraucher'!J11</f>
        <v>1905.507480575123</v>
      </c>
      <c r="K11" s="16">
        <f>'[1]Grossverbraucher'!K11</f>
        <v>9475.078546880492</v>
      </c>
      <c r="L11" s="16">
        <f>'[1]Grossverbraucher'!L11</f>
        <v>5789.208302900408</v>
      </c>
      <c r="M11" s="16">
        <f>'[1]Grossverbraucher'!M11</f>
        <v>715.0304304009558</v>
      </c>
      <c r="N11" s="16">
        <f>'[1]Grossverbraucher'!N11</f>
        <v>1350.3038621789694</v>
      </c>
      <c r="O11" s="17">
        <f t="shared" si="0"/>
        <v>86167.74822922196</v>
      </c>
      <c r="Q11" s="15">
        <v>1994</v>
      </c>
      <c r="R11" s="16">
        <f>'[1]Grossverbraucher'!AF11</f>
        <v>10487.525194925189</v>
      </c>
      <c r="S11" s="16">
        <f>'[1]Grossverbraucher'!AG11</f>
        <v>18463.309457439434</v>
      </c>
      <c r="T11" s="16">
        <f>'[1]Grossverbraucher'!AH11</f>
        <v>29878.826311028493</v>
      </c>
      <c r="U11" s="16">
        <f>'[1]Grossverbraucher'!AI11</f>
        <v>2310.9049362804612</v>
      </c>
      <c r="V11" s="16">
        <f>'[1]Grossverbraucher'!AJ11</f>
        <v>712.5391229806352</v>
      </c>
      <c r="W11" s="16">
        <f>'[1]Grossverbraucher'!AK11</f>
        <v>6460.092047641393</v>
      </c>
      <c r="X11" s="16">
        <f>'[1]Grossverbraucher'!AL11</f>
        <v>92.90590623364656</v>
      </c>
      <c r="Y11" s="16">
        <f>'[1]Grossverbraucher'!AM11</f>
        <v>1905.507480575123</v>
      </c>
      <c r="Z11" s="16">
        <f>'[1]Grossverbraucher'!AN11</f>
        <v>9586.244832065808</v>
      </c>
      <c r="AA11" s="16">
        <f>'[1]Grossverbraucher'!AO11</f>
        <v>5813.797457199732</v>
      </c>
      <c r="AB11" s="16">
        <f>'[1]Grossverbraucher'!AP11</f>
        <v>716.9889680137911</v>
      </c>
      <c r="AC11" s="16">
        <f>'[1]Grossverbraucher'!AQ11</f>
        <v>1368.639006644218</v>
      </c>
      <c r="AD11" s="17">
        <f t="shared" si="1"/>
        <v>87797.2807210279</v>
      </c>
    </row>
    <row r="12" spans="2:30" ht="12.75">
      <c r="B12" s="15">
        <v>1995</v>
      </c>
      <c r="C12" s="16">
        <f>'[1]Grossverbraucher'!C12</f>
        <v>10520.160102009166</v>
      </c>
      <c r="D12" s="16">
        <f>'[1]Grossverbraucher'!D12</f>
        <v>17621.41556086309</v>
      </c>
      <c r="E12" s="16">
        <f>'[1]Grossverbraucher'!E12</f>
        <v>29832.399353655474</v>
      </c>
      <c r="F12" s="16">
        <f>'[1]Grossverbraucher'!F12</f>
        <v>2419.139815031866</v>
      </c>
      <c r="G12" s="16">
        <f>'[1]Grossverbraucher'!G12</f>
        <v>699.2298325115112</v>
      </c>
      <c r="H12" s="16">
        <f>'[1]Grossverbraucher'!H12</f>
        <v>6663.661365388098</v>
      </c>
      <c r="I12" s="16">
        <f>'[1]Grossverbraucher'!I12</f>
        <v>103.1705448016464</v>
      </c>
      <c r="J12" s="16">
        <f>'[1]Grossverbraucher'!J12</f>
        <v>1802.0582756666843</v>
      </c>
      <c r="K12" s="16">
        <f>'[1]Grossverbraucher'!K12</f>
        <v>7043.215612290916</v>
      </c>
      <c r="L12" s="16">
        <f>'[1]Grossverbraucher'!L12</f>
        <v>7616.88802315623</v>
      </c>
      <c r="M12" s="16">
        <f>'[1]Grossverbraucher'!M12</f>
        <v>641.9332069755534</v>
      </c>
      <c r="N12" s="16">
        <f>'[1]Grossverbraucher'!N12</f>
        <v>1355.9169211393971</v>
      </c>
      <c r="O12" s="17">
        <f t="shared" si="0"/>
        <v>86319.18861348963</v>
      </c>
      <c r="Q12" s="15">
        <v>1995</v>
      </c>
      <c r="R12" s="16">
        <f>'[1]Grossverbraucher'!AF12</f>
        <v>10727.69811196433</v>
      </c>
      <c r="S12" s="16">
        <f>'[1]Grossverbraucher'!AG12</f>
        <v>17877.91353788626</v>
      </c>
      <c r="T12" s="16">
        <f>'[1]Grossverbraucher'!AH12</f>
        <v>29864.081735905595</v>
      </c>
      <c r="U12" s="16">
        <f>'[1]Grossverbraucher'!AI12</f>
        <v>2432.5136016032175</v>
      </c>
      <c r="V12" s="16">
        <f>'[1]Grossverbraucher'!AJ12</f>
        <v>721.620831820428</v>
      </c>
      <c r="W12" s="16">
        <f>'[1]Grossverbraucher'!AK12</f>
        <v>6671.038881140472</v>
      </c>
      <c r="X12" s="16">
        <f>'[1]Grossverbraucher'!AL12</f>
        <v>103.1705448016464</v>
      </c>
      <c r="Y12" s="16">
        <f>'[1]Grossverbraucher'!AM12</f>
        <v>1802.0582756666843</v>
      </c>
      <c r="Z12" s="16">
        <f>'[1]Grossverbraucher'!AN12</f>
        <v>7073.95279644134</v>
      </c>
      <c r="AA12" s="16">
        <f>'[1]Grossverbraucher'!AO12</f>
        <v>7626.028082628738</v>
      </c>
      <c r="AB12" s="16">
        <f>'[1]Grossverbraucher'!AP12</f>
        <v>642.6385619767358</v>
      </c>
      <c r="AC12" s="16">
        <f>'[1]Grossverbraucher'!AQ12</f>
        <v>1362.9291793464006</v>
      </c>
      <c r="AD12" s="17">
        <f t="shared" si="1"/>
        <v>86905.64414118185</v>
      </c>
    </row>
    <row r="13" spans="2:30" ht="12.75">
      <c r="B13" s="15">
        <v>1996</v>
      </c>
      <c r="C13" s="16">
        <f>'[1]Grossverbraucher'!C13</f>
        <v>11027.347346318613</v>
      </c>
      <c r="D13" s="16">
        <f>'[1]Grossverbraucher'!D13</f>
        <v>18177.788078605514</v>
      </c>
      <c r="E13" s="16">
        <f>'[1]Grossverbraucher'!E13</f>
        <v>29358.240293014966</v>
      </c>
      <c r="F13" s="16">
        <f>'[1]Grossverbraucher'!F13</f>
        <v>3183.117509172482</v>
      </c>
      <c r="G13" s="16">
        <f>'[1]Grossverbraucher'!G13</f>
        <v>798.3888286707427</v>
      </c>
      <c r="H13" s="16">
        <f>'[1]Grossverbraucher'!H13</f>
        <v>4164.156014532695</v>
      </c>
      <c r="I13" s="16">
        <f>'[1]Grossverbraucher'!I13</f>
        <v>111.66394024325459</v>
      </c>
      <c r="J13" s="16">
        <f>'[1]Grossverbraucher'!J13</f>
        <v>1761.353756694574</v>
      </c>
      <c r="K13" s="16">
        <f>'[1]Grossverbraucher'!K13</f>
        <v>7311.231492896013</v>
      </c>
      <c r="L13" s="16">
        <f>'[1]Grossverbraucher'!L13</f>
        <v>8039.109658339415</v>
      </c>
      <c r="M13" s="16">
        <f>'[1]Grossverbraucher'!M13</f>
        <v>592.7016956897412</v>
      </c>
      <c r="N13" s="16">
        <f>'[1]Grossverbraucher'!N13</f>
        <v>1422.4401770183958</v>
      </c>
      <c r="O13" s="17">
        <f t="shared" si="0"/>
        <v>85947.53879119639</v>
      </c>
      <c r="Q13" s="15">
        <v>1996</v>
      </c>
      <c r="R13" s="16">
        <f>'[1]Grossverbraucher'!AF13</f>
        <v>10851.365383791404</v>
      </c>
      <c r="S13" s="16">
        <f>'[1]Grossverbraucher'!AG13</f>
        <v>17966.6647927528</v>
      </c>
      <c r="T13" s="16">
        <f>'[1]Grossverbraucher'!AH13</f>
        <v>29331.632204562993</v>
      </c>
      <c r="U13" s="16">
        <f>'[1]Grossverbraucher'!AI13</f>
        <v>3168.434849573114</v>
      </c>
      <c r="V13" s="16">
        <f>'[1]Grossverbraucher'!AJ13</f>
        <v>779.3958352535983</v>
      </c>
      <c r="W13" s="16">
        <f>'[1]Grossverbraucher'!AK13</f>
        <v>4158.1587339139915</v>
      </c>
      <c r="X13" s="16">
        <f>'[1]Grossverbraucher'!AL13</f>
        <v>111.66394024325459</v>
      </c>
      <c r="Y13" s="16">
        <f>'[1]Grossverbraucher'!AM13</f>
        <v>1761.353756694574</v>
      </c>
      <c r="Z13" s="16">
        <f>'[1]Grossverbraucher'!AN13</f>
        <v>7284.174296049788</v>
      </c>
      <c r="AA13" s="16">
        <f>'[1]Grossverbraucher'!AO13</f>
        <v>8031.232742309717</v>
      </c>
      <c r="AB13" s="16">
        <f>'[1]Grossverbraucher'!AP13</f>
        <v>592.0922380883143</v>
      </c>
      <c r="AC13" s="16">
        <f>'[1]Grossverbraucher'!AQ13</f>
        <v>1416.3631916403742</v>
      </c>
      <c r="AD13" s="17">
        <f t="shared" si="1"/>
        <v>85452.53196487392</v>
      </c>
    </row>
    <row r="14" spans="2:30" ht="12.75">
      <c r="B14" s="15">
        <v>1997</v>
      </c>
      <c r="C14" s="16">
        <f>'[1]Grossverbraucher'!C14</f>
        <v>10501.729986218936</v>
      </c>
      <c r="D14" s="16">
        <f>'[1]Grossverbraucher'!D14</f>
        <v>18657.252121309255</v>
      </c>
      <c r="E14" s="16">
        <f>'[1]Grossverbraucher'!E14</f>
        <v>30028.040755917133</v>
      </c>
      <c r="F14" s="16">
        <f>'[1]Grossverbraucher'!F14</f>
        <v>3478.0106292544883</v>
      </c>
      <c r="G14" s="16">
        <f>'[1]Grossverbraucher'!G14</f>
        <v>726.381559010818</v>
      </c>
      <c r="H14" s="16">
        <f>'[1]Grossverbraucher'!H14</f>
        <v>3768.6630514716326</v>
      </c>
      <c r="I14" s="16">
        <f>'[1]Grossverbraucher'!I14</f>
        <v>120.00980543983013</v>
      </c>
      <c r="J14" s="16">
        <f>'[1]Grossverbraucher'!J14</f>
        <v>1803.4778998489503</v>
      </c>
      <c r="K14" s="16">
        <f>'[1]Grossverbraucher'!K14</f>
        <v>7269.402092366626</v>
      </c>
      <c r="L14" s="16">
        <f>'[1]Grossverbraucher'!L14</f>
        <v>8698.44518737451</v>
      </c>
      <c r="M14" s="16">
        <f>'[1]Grossverbraucher'!M14</f>
        <v>553.1155173441468</v>
      </c>
      <c r="N14" s="16">
        <f>'[1]Grossverbraucher'!N14</f>
        <v>1733.813596536203</v>
      </c>
      <c r="O14" s="17">
        <f t="shared" si="0"/>
        <v>87338.34220209254</v>
      </c>
      <c r="Q14" s="15">
        <v>1997</v>
      </c>
      <c r="R14" s="16">
        <f>'[1]Grossverbraucher'!AF14</f>
        <v>10823.454211356413</v>
      </c>
      <c r="S14" s="16">
        <f>'[1]Grossverbraucher'!AG14</f>
        <v>19047.130900140364</v>
      </c>
      <c r="T14" s="16">
        <f>'[1]Grossverbraucher'!AH14</f>
        <v>30077.3504060609</v>
      </c>
      <c r="U14" s="16">
        <f>'[1]Grossverbraucher'!AI14</f>
        <v>3505.9698059752113</v>
      </c>
      <c r="V14" s="16">
        <f>'[1]Grossverbraucher'!AJ14</f>
        <v>761.0933855029284</v>
      </c>
      <c r="W14" s="16">
        <f>'[1]Grossverbraucher'!AK14</f>
        <v>3779.6592114945497</v>
      </c>
      <c r="X14" s="16">
        <f>'[1]Grossverbraucher'!AL14</f>
        <v>120.00980543983013</v>
      </c>
      <c r="Y14" s="16">
        <f>'[1]Grossverbraucher'!AM14</f>
        <v>1803.4778998489503</v>
      </c>
      <c r="Z14" s="16">
        <f>'[1]Grossverbraucher'!AN14</f>
        <v>7318.758063665901</v>
      </c>
      <c r="AA14" s="16">
        <f>'[1]Grossverbraucher'!AO14</f>
        <v>8712.899467693116</v>
      </c>
      <c r="AB14" s="16">
        <f>'[1]Grossverbraucher'!AP14</f>
        <v>554.172946719231</v>
      </c>
      <c r="AC14" s="16">
        <f>'[1]Grossverbraucher'!AQ14</f>
        <v>1747.6421290492751</v>
      </c>
      <c r="AD14" s="17">
        <f t="shared" si="1"/>
        <v>88251.61823294667</v>
      </c>
    </row>
    <row r="15" spans="2:30" ht="12.75">
      <c r="B15" s="15">
        <v>1998</v>
      </c>
      <c r="C15" s="16">
        <f>'[1]Grossverbraucher'!C15</f>
        <v>10654.491748716067</v>
      </c>
      <c r="D15" s="16">
        <f>'[1]Grossverbraucher'!D15</f>
        <v>19190.293961719715</v>
      </c>
      <c r="E15" s="16">
        <f>'[1]Grossverbraucher'!E15</f>
        <v>30486.76858767223</v>
      </c>
      <c r="F15" s="16">
        <f>'[1]Grossverbraucher'!F15</f>
        <v>3662.801039093635</v>
      </c>
      <c r="G15" s="16">
        <f>'[1]Grossverbraucher'!G15</f>
        <v>747.228500205386</v>
      </c>
      <c r="H15" s="16">
        <f>'[1]Grossverbraucher'!H15</f>
        <v>3262.874583982745</v>
      </c>
      <c r="I15" s="16">
        <f>'[1]Grossverbraucher'!I15</f>
        <v>128.11152960843458</v>
      </c>
      <c r="J15" s="16">
        <f>'[1]Grossverbraucher'!J15</f>
        <v>1802.5433812889607</v>
      </c>
      <c r="K15" s="16">
        <f>'[1]Grossverbraucher'!K15</f>
        <v>7085.427345068059</v>
      </c>
      <c r="L15" s="16">
        <f>'[1]Grossverbraucher'!L15</f>
        <v>9128.162430518625</v>
      </c>
      <c r="M15" s="16">
        <f>'[1]Grossverbraucher'!M15</f>
        <v>518.4335194654286</v>
      </c>
      <c r="N15" s="16">
        <f>'[1]Grossverbraucher'!N15</f>
        <v>2003.6863572299687</v>
      </c>
      <c r="O15" s="17">
        <f t="shared" si="0"/>
        <v>88670.82298456925</v>
      </c>
      <c r="Q15" s="15">
        <v>1998</v>
      </c>
      <c r="R15" s="16">
        <f>'[1]Grossverbraucher'!AF15</f>
        <v>10845.064721577337</v>
      </c>
      <c r="S15" s="16">
        <f>'[1]Grossverbraucher'!AG15</f>
        <v>19423.03903224708</v>
      </c>
      <c r="T15" s="16">
        <f>'[1]Grossverbraucher'!AH15</f>
        <v>30516.326810153027</v>
      </c>
      <c r="U15" s="16">
        <f>'[1]Grossverbraucher'!AI15</f>
        <v>3680.0596784378085</v>
      </c>
      <c r="V15" s="16">
        <f>'[1]Grossverbraucher'!AJ15</f>
        <v>768.1877673917062</v>
      </c>
      <c r="W15" s="16">
        <f>'[1]Grossverbraucher'!AK15</f>
        <v>3269.6881196519284</v>
      </c>
      <c r="X15" s="16">
        <f>'[1]Grossverbraucher'!AL15</f>
        <v>128.11152960843458</v>
      </c>
      <c r="Y15" s="16">
        <f>'[1]Grossverbraucher'!AM15</f>
        <v>1802.5433812889607</v>
      </c>
      <c r="Z15" s="16">
        <f>'[1]Grossverbraucher'!AN15</f>
        <v>7114.392870630094</v>
      </c>
      <c r="AA15" s="16">
        <f>'[1]Grossverbraucher'!AO15</f>
        <v>9136.906316872612</v>
      </c>
      <c r="AB15" s="16">
        <f>'[1]Grossverbraucher'!AP15</f>
        <v>519.0389105737296</v>
      </c>
      <c r="AC15" s="16">
        <f>'[1]Grossverbraucher'!AQ15</f>
        <v>2013.3370937014608</v>
      </c>
      <c r="AD15" s="17">
        <f t="shared" si="1"/>
        <v>89216.69623213417</v>
      </c>
    </row>
    <row r="16" spans="2:30" ht="12.75">
      <c r="B16" s="15">
        <v>1999</v>
      </c>
      <c r="C16" s="16">
        <f>'[1]Grossverbraucher'!C16</f>
        <v>10377.62009566565</v>
      </c>
      <c r="D16" s="16">
        <f>'[1]Grossverbraucher'!D16</f>
        <v>19413.636855037963</v>
      </c>
      <c r="E16" s="16">
        <f>'[1]Grossverbraucher'!E16</f>
        <v>31034.87356901896</v>
      </c>
      <c r="F16" s="16">
        <f>'[1]Grossverbraucher'!F16</f>
        <v>3785.75956633053</v>
      </c>
      <c r="G16" s="16">
        <f>'[1]Grossverbraucher'!G16</f>
        <v>755.0365589596063</v>
      </c>
      <c r="H16" s="16">
        <f>'[1]Grossverbraucher'!H16</f>
        <v>3342.5058944912666</v>
      </c>
      <c r="I16" s="16">
        <f>'[1]Grossverbraucher'!I16</f>
        <v>149.67518038740891</v>
      </c>
      <c r="J16" s="16">
        <f>'[1]Grossverbraucher'!J16</f>
        <v>1763.5275662285997</v>
      </c>
      <c r="K16" s="16">
        <f>'[1]Grossverbraucher'!K16</f>
        <v>6713.973765134224</v>
      </c>
      <c r="L16" s="16">
        <f>'[1]Grossverbraucher'!L16</f>
        <v>8882.790518150612</v>
      </c>
      <c r="M16" s="16">
        <f>'[1]Grossverbraucher'!M16</f>
        <v>486.22676885364325</v>
      </c>
      <c r="N16" s="16">
        <f>'[1]Grossverbraucher'!N16</f>
        <v>2191.984268526546</v>
      </c>
      <c r="O16" s="17">
        <f t="shared" si="0"/>
        <v>88897.610606785</v>
      </c>
      <c r="Q16" s="15">
        <v>1999</v>
      </c>
      <c r="R16" s="16">
        <f>'[1]Grossverbraucher'!AF16</f>
        <v>10652.864088503127</v>
      </c>
      <c r="S16" s="16">
        <f>'[1]Grossverbraucher'!AG16</f>
        <v>19743.766617190042</v>
      </c>
      <c r="T16" s="16">
        <f>'[1]Grossverbraucher'!AH16</f>
        <v>31077.80256310397</v>
      </c>
      <c r="U16" s="16">
        <f>'[1]Grossverbraucher'!AI16</f>
        <v>3810.8165187072996</v>
      </c>
      <c r="V16" s="16">
        <f>'[1]Grossverbraucher'!AJ16</f>
        <v>785.5273290750528</v>
      </c>
      <c r="W16" s="16">
        <f>'[1]Grossverbraucher'!AK16</f>
        <v>3352.115857161785</v>
      </c>
      <c r="X16" s="16">
        <f>'[1]Grossverbraucher'!AL16</f>
        <v>149.67518038740891</v>
      </c>
      <c r="Y16" s="16">
        <f>'[1]Grossverbraucher'!AM16</f>
        <v>1763.5275662285997</v>
      </c>
      <c r="Z16" s="16">
        <f>'[1]Grossverbraucher'!AN16</f>
        <v>6753.5752325073445</v>
      </c>
      <c r="AA16" s="16">
        <f>'[1]Grossverbraucher'!AO16</f>
        <v>8895.349524642375</v>
      </c>
      <c r="AB16" s="16">
        <f>'[1]Grossverbraucher'!AP16</f>
        <v>487.041111071976</v>
      </c>
      <c r="AC16" s="16">
        <f>'[1]Grossverbraucher'!AQ16</f>
        <v>2207.2953736607788</v>
      </c>
      <c r="AD16" s="17">
        <f t="shared" si="1"/>
        <v>89679.35696223975</v>
      </c>
    </row>
    <row r="17" spans="2:30" ht="12.75">
      <c r="B17" s="15">
        <v>2000</v>
      </c>
      <c r="C17" s="16">
        <f>'[1]Grossverbraucher'!C17</f>
        <v>10524.294652002487</v>
      </c>
      <c r="D17" s="16">
        <f>'[1]Grossverbraucher'!D17</f>
        <v>20484.993922466776</v>
      </c>
      <c r="E17" s="16">
        <f>'[1]Grossverbraucher'!E17</f>
        <v>33488.916870767214</v>
      </c>
      <c r="F17" s="16">
        <f>'[1]Grossverbraucher'!F17</f>
        <v>3916.2576815812067</v>
      </c>
      <c r="G17" s="16">
        <f>'[1]Grossverbraucher'!G17</f>
        <v>787.4149572905836</v>
      </c>
      <c r="H17" s="16">
        <f>'[1]Grossverbraucher'!H17</f>
        <v>5283.281234678311</v>
      </c>
      <c r="I17" s="16">
        <f>'[1]Grossverbraucher'!I17</f>
        <v>161.2328368703216</v>
      </c>
      <c r="J17" s="16">
        <f>'[1]Grossverbraucher'!J17</f>
        <v>1834.9387860726983</v>
      </c>
      <c r="K17" s="16">
        <f>'[1]Grossverbraucher'!K17</f>
        <v>4676.359861509748</v>
      </c>
      <c r="L17" s="16">
        <f>'[1]Grossverbraucher'!L17</f>
        <v>9270.639879702652</v>
      </c>
      <c r="M17" s="16">
        <f>'[1]Grossverbraucher'!M17</f>
        <v>465.8038620177553</v>
      </c>
      <c r="N17" s="16">
        <f>'[1]Grossverbraucher'!N17</f>
        <v>1931.1912872137136</v>
      </c>
      <c r="O17" s="17">
        <f t="shared" si="0"/>
        <v>92825.32583217348</v>
      </c>
      <c r="Q17" s="15">
        <v>2000</v>
      </c>
      <c r="R17" s="16">
        <f>'[1]Grossverbraucher'!AF17</f>
        <v>11032.495674866599</v>
      </c>
      <c r="S17" s="16">
        <f>'[1]Grossverbraucher'!AG17</f>
        <v>21104.616680105613</v>
      </c>
      <c r="T17" s="16">
        <f>'[1]Grossverbraucher'!AH17</f>
        <v>33569.21738983683</v>
      </c>
      <c r="U17" s="16">
        <f>'[1]Grossverbraucher'!AI17</f>
        <v>3962.8088737031644</v>
      </c>
      <c r="V17" s="16">
        <f>'[1]Grossverbraucher'!AJ17</f>
        <v>843.6844189822763</v>
      </c>
      <c r="W17" s="16">
        <f>'[1]Grossverbraucher'!AK17</f>
        <v>5301.562921741787</v>
      </c>
      <c r="X17" s="16">
        <f>'[1]Grossverbraucher'!AL17</f>
        <v>161.2328368703216</v>
      </c>
      <c r="Y17" s="16">
        <f>'[1]Grossverbraucher'!AM17</f>
        <v>1834.9387860726983</v>
      </c>
      <c r="Z17" s="16">
        <f>'[1]Grossverbraucher'!AN17</f>
        <v>4726.6924767719265</v>
      </c>
      <c r="AA17" s="16">
        <f>'[1]Grossverbraucher'!AO17</f>
        <v>9293.918003778906</v>
      </c>
      <c r="AB17" s="16">
        <f>'[1]Grossverbraucher'!AP17</f>
        <v>467.15130655045897</v>
      </c>
      <c r="AC17" s="16">
        <f>'[1]Grossverbraucher'!AQ17</f>
        <v>1955.350929162695</v>
      </c>
      <c r="AD17" s="17">
        <f t="shared" si="1"/>
        <v>94253.67029844328</v>
      </c>
    </row>
    <row r="18" spans="2:30" ht="12.75">
      <c r="B18" s="15">
        <v>2001</v>
      </c>
      <c r="C18" s="16">
        <f>'[1]Grossverbraucher'!C18</f>
        <v>10784.584550440264</v>
      </c>
      <c r="D18" s="16">
        <f>'[1]Grossverbraucher'!D18</f>
        <v>20886.61870253421</v>
      </c>
      <c r="E18" s="16">
        <f>'[1]Grossverbraucher'!E18</f>
        <v>34408.65933798309</v>
      </c>
      <c r="F18" s="16">
        <f>'[1]Grossverbraucher'!F18</f>
        <v>3937.268570218472</v>
      </c>
      <c r="G18" s="16">
        <f>'[1]Grossverbraucher'!G18</f>
        <v>805.1397591941272</v>
      </c>
      <c r="H18" s="16">
        <f>'[1]Grossverbraucher'!H18</f>
        <v>5426.463231882532</v>
      </c>
      <c r="I18" s="16">
        <f>'[1]Grossverbraucher'!I18</f>
        <v>182.31906202058678</v>
      </c>
      <c r="J18" s="16">
        <f>'[1]Grossverbraucher'!J18</f>
        <v>1875.503141318879</v>
      </c>
      <c r="K18" s="16">
        <f>'[1]Grossverbraucher'!K18</f>
        <v>4531.822924380041</v>
      </c>
      <c r="L18" s="16">
        <f>'[1]Grossverbraucher'!L18</f>
        <v>9835.268943467623</v>
      </c>
      <c r="M18" s="16">
        <f>'[1]Grossverbraucher'!M18</f>
        <v>433.7177929850204</v>
      </c>
      <c r="N18" s="16">
        <f>'[1]Grossverbraucher'!N18</f>
        <v>1802.460953140692</v>
      </c>
      <c r="O18" s="17">
        <f t="shared" si="0"/>
        <v>94909.82696956553</v>
      </c>
      <c r="Q18" s="15">
        <v>2001</v>
      </c>
      <c r="R18" s="16">
        <f>'[1]Grossverbraucher'!AF18</f>
        <v>11108.966665392021</v>
      </c>
      <c r="S18" s="16">
        <f>'[1]Grossverbraucher'!AG18</f>
        <v>21292.50384314668</v>
      </c>
      <c r="T18" s="16">
        <f>'[1]Grossverbraucher'!AH18</f>
        <v>34460.81297148618</v>
      </c>
      <c r="U18" s="16">
        <f>'[1]Grossverbraucher'!AI18</f>
        <v>3966.1621836425106</v>
      </c>
      <c r="V18" s="16">
        <f>'[1]Grossverbraucher'!AJ18</f>
        <v>841.3278097279015</v>
      </c>
      <c r="W18" s="16">
        <f>'[1]Grossverbraucher'!AK18</f>
        <v>5438.103853252643</v>
      </c>
      <c r="X18" s="16">
        <f>'[1]Grossverbraucher'!AL18</f>
        <v>182.31906202058678</v>
      </c>
      <c r="Y18" s="16">
        <f>'[1]Grossverbraucher'!AM18</f>
        <v>1875.503141318879</v>
      </c>
      <c r="Z18" s="16">
        <f>'[1]Grossverbraucher'!AN18</f>
        <v>4563.184601824962</v>
      </c>
      <c r="AA18" s="16">
        <f>'[1]Grossverbraucher'!AO18</f>
        <v>9850.462077176906</v>
      </c>
      <c r="AB18" s="16">
        <f>'[1]Grossverbraucher'!AP18</f>
        <v>434.4879999763006</v>
      </c>
      <c r="AC18" s="16">
        <f>'[1]Grossverbraucher'!AQ18</f>
        <v>1816.904322522076</v>
      </c>
      <c r="AD18" s="17">
        <f t="shared" si="1"/>
        <v>95830.73853148766</v>
      </c>
    </row>
    <row r="19" spans="2:30" ht="12.75">
      <c r="B19" s="15">
        <v>2002</v>
      </c>
      <c r="C19" s="16">
        <f>'[1]Grossverbraucher'!C19</f>
        <v>10430.411527057377</v>
      </c>
      <c r="D19" s="16">
        <f>'[1]Grossverbraucher'!D19</f>
        <v>20863.255745391252</v>
      </c>
      <c r="E19" s="16">
        <f>'[1]Grossverbraucher'!E19</f>
        <v>34476.25276888438</v>
      </c>
      <c r="F19" s="16">
        <f>'[1]Grossverbraucher'!F19</f>
        <v>3935.6079419948032</v>
      </c>
      <c r="G19" s="16">
        <f>'[1]Grossverbraucher'!G19</f>
        <v>839.8082002397036</v>
      </c>
      <c r="H19" s="16">
        <f>'[1]Grossverbraucher'!H19</f>
        <v>4902.901232600964</v>
      </c>
      <c r="I19" s="16">
        <f>'[1]Grossverbraucher'!I19</f>
        <v>189.514162772718</v>
      </c>
      <c r="J19" s="16">
        <f>'[1]Grossverbraucher'!J19</f>
        <v>1852.115527793409</v>
      </c>
      <c r="K19" s="16">
        <f>'[1]Grossverbraucher'!K19</f>
        <v>4032.247318247154</v>
      </c>
      <c r="L19" s="16">
        <f>'[1]Grossverbraucher'!L19</f>
        <v>10238.597856999495</v>
      </c>
      <c r="M19" s="16">
        <f>'[1]Grossverbraucher'!M19</f>
        <v>401.16318381912015</v>
      </c>
      <c r="N19" s="16">
        <f>'[1]Grossverbraucher'!N19</f>
        <v>2031.6454788910319</v>
      </c>
      <c r="O19" s="17">
        <f t="shared" si="0"/>
        <v>94193.52094469142</v>
      </c>
      <c r="Q19" s="15">
        <v>2002</v>
      </c>
      <c r="R19" s="16">
        <f>'[1]Grossverbraucher'!AF19</f>
        <v>10863.150371964406</v>
      </c>
      <c r="S19" s="16">
        <f>'[1]Grossverbraucher'!AG19</f>
        <v>21408.58096391877</v>
      </c>
      <c r="T19" s="16">
        <f>'[1]Grossverbraucher'!AH19</f>
        <v>34546.68704883184</v>
      </c>
      <c r="U19" s="16">
        <f>'[1]Grossverbraucher'!AI19</f>
        <v>3974.0739773694604</v>
      </c>
      <c r="V19" s="16">
        <f>'[1]Grossverbraucher'!AJ19</f>
        <v>888.1195330547449</v>
      </c>
      <c r="W19" s="16">
        <f>'[1]Grossverbraucher'!AK19</f>
        <v>4917.948022686312</v>
      </c>
      <c r="X19" s="16">
        <f>'[1]Grossverbraucher'!AL19</f>
        <v>189.514162772718</v>
      </c>
      <c r="Y19" s="16">
        <f>'[1]Grossverbraucher'!AM19</f>
        <v>1852.115527793409</v>
      </c>
      <c r="Z19" s="16">
        <f>'[1]Grossverbraucher'!AN19</f>
        <v>4069.0961963714294</v>
      </c>
      <c r="AA19" s="16">
        <f>'[1]Grossverbraucher'!AO19</f>
        <v>10259.000411909807</v>
      </c>
      <c r="AB19" s="16">
        <f>'[1]Grossverbraucher'!AP19</f>
        <v>402.14769731165677</v>
      </c>
      <c r="AC19" s="16">
        <f>'[1]Grossverbraucher'!AQ19</f>
        <v>2054.002543453588</v>
      </c>
      <c r="AD19" s="17">
        <f t="shared" si="1"/>
        <v>95424.43645743815</v>
      </c>
    </row>
    <row r="20" spans="2:30" ht="12.75">
      <c r="B20" s="15">
        <v>2003</v>
      </c>
      <c r="C20" s="16">
        <f>'[1]Grossverbraucher'!C20</f>
        <v>10572.381643466291</v>
      </c>
      <c r="D20" s="16">
        <f>'[1]Grossverbraucher'!D20</f>
        <v>20903.31090708581</v>
      </c>
      <c r="E20" s="16">
        <f>'[1]Grossverbraucher'!E20</f>
        <v>34888.315923696566</v>
      </c>
      <c r="F20" s="16">
        <f>'[1]Grossverbraucher'!F20</f>
        <v>4023.7383062107324</v>
      </c>
      <c r="G20" s="16">
        <f>'[1]Grossverbraucher'!G20</f>
        <v>891.4003524949082</v>
      </c>
      <c r="H20" s="16">
        <f>'[1]Grossverbraucher'!H20</f>
        <v>5102.914995944539</v>
      </c>
      <c r="I20" s="16">
        <f>'[1]Grossverbraucher'!I20</f>
        <v>200.48119356201698</v>
      </c>
      <c r="J20" s="16">
        <f>'[1]Grossverbraucher'!J20</f>
        <v>1821.8656008556827</v>
      </c>
      <c r="K20" s="16">
        <f>'[1]Grossverbraucher'!K20</f>
        <v>3458.2496358419785</v>
      </c>
      <c r="L20" s="16">
        <f>'[1]Grossverbraucher'!L20</f>
        <v>10800.763477057006</v>
      </c>
      <c r="M20" s="16">
        <f>'[1]Grossverbraucher'!M20</f>
        <v>376.09573413650935</v>
      </c>
      <c r="N20" s="16">
        <f>'[1]Grossverbraucher'!N20</f>
        <v>1747.9256704858064</v>
      </c>
      <c r="O20" s="17">
        <f t="shared" si="0"/>
        <v>94787.44344083784</v>
      </c>
      <c r="Q20" s="15">
        <v>2003</v>
      </c>
      <c r="R20" s="16">
        <f>'[1]Grossverbraucher'!AF20</f>
        <v>10786.880179743303</v>
      </c>
      <c r="S20" s="16">
        <f>'[1]Grossverbraucher'!AG20</f>
        <v>21174.559611571785</v>
      </c>
      <c r="T20" s="16">
        <f>'[1]Grossverbraucher'!AH20</f>
        <v>34923.84880110974</v>
      </c>
      <c r="U20" s="16">
        <f>'[1]Grossverbraucher'!AI20</f>
        <v>4042.854243481416</v>
      </c>
      <c r="V20" s="16">
        <f>'[1]Grossverbraucher'!AJ20</f>
        <v>915.7438211184891</v>
      </c>
      <c r="W20" s="16">
        <f>'[1]Grossverbraucher'!AK20</f>
        <v>5110.4828962850825</v>
      </c>
      <c r="X20" s="16">
        <f>'[1]Grossverbraucher'!AL20</f>
        <v>200.48119356201698</v>
      </c>
      <c r="Y20" s="16">
        <f>'[1]Grossverbraucher'!AM20</f>
        <v>1821.8656008556827</v>
      </c>
      <c r="Z20" s="16">
        <f>'[1]Grossverbraucher'!AN20</f>
        <v>3474.0064423057497</v>
      </c>
      <c r="AA20" s="16">
        <f>'[1]Grossverbraucher'!AO20</f>
        <v>10810.969152378691</v>
      </c>
      <c r="AB20" s="16">
        <f>'[1]Grossverbraucher'!AP20</f>
        <v>376.5691263926047</v>
      </c>
      <c r="AC20" s="16">
        <f>'[1]Grossverbraucher'!AQ20</f>
        <v>1757.6324953041446</v>
      </c>
      <c r="AD20" s="17">
        <f t="shared" si="1"/>
        <v>95395.89356410872</v>
      </c>
    </row>
    <row r="21" spans="2:30" ht="12.75">
      <c r="B21" s="15">
        <v>2004</v>
      </c>
      <c r="C21" s="16">
        <f>'[1]Grossverbraucher'!C21</f>
        <v>10298.418117255978</v>
      </c>
      <c r="D21" s="16">
        <f>'[1]Grossverbraucher'!D21</f>
        <v>20735.029910554527</v>
      </c>
      <c r="E21" s="16">
        <f>'[1]Grossverbraucher'!E21</f>
        <v>35530.94931151724</v>
      </c>
      <c r="F21" s="16">
        <f>'[1]Grossverbraucher'!F21</f>
        <v>3861.164223276544</v>
      </c>
      <c r="G21" s="16">
        <f>'[1]Grossverbraucher'!G21</f>
        <v>929.7015889025346</v>
      </c>
      <c r="H21" s="16">
        <f>'[1]Grossverbraucher'!H21</f>
        <v>4819.9633298161925</v>
      </c>
      <c r="I21" s="16">
        <f>'[1]Grossverbraucher'!I21</f>
        <v>209.70184504484806</v>
      </c>
      <c r="J21" s="16">
        <f>'[1]Grossverbraucher'!J21</f>
        <v>1856.421422584758</v>
      </c>
      <c r="K21" s="16">
        <f>'[1]Grossverbraucher'!K21</f>
        <v>3481.4800316049686</v>
      </c>
      <c r="L21" s="16">
        <f>'[1]Grossverbraucher'!L21</f>
        <v>11137.094384218486</v>
      </c>
      <c r="M21" s="16">
        <f>'[1]Grossverbraucher'!M21</f>
        <v>356.8614252674599</v>
      </c>
      <c r="N21" s="16">
        <f>'[1]Grossverbraucher'!N21</f>
        <v>1664.8361943796967</v>
      </c>
      <c r="O21" s="17">
        <f t="shared" si="0"/>
        <v>94881.62178442323</v>
      </c>
      <c r="Q21" s="15">
        <v>2004</v>
      </c>
      <c r="R21" s="16">
        <f>'[1]Grossverbraucher'!AF21</f>
        <v>10526.184791062578</v>
      </c>
      <c r="S21" s="16">
        <f>'[1]Grossverbraucher'!AG21</f>
        <v>21015.211118082723</v>
      </c>
      <c r="T21" s="16">
        <f>'[1]Grossverbraucher'!AH21</f>
        <v>35569.05408222576</v>
      </c>
      <c r="U21" s="16">
        <f>'[1]Grossverbraucher'!AI21</f>
        <v>3881.579647532488</v>
      </c>
      <c r="V21" s="16">
        <f>'[1]Grossverbraucher'!AJ21</f>
        <v>955.8911573280074</v>
      </c>
      <c r="W21" s="16">
        <f>'[1]Grossverbraucher'!AK21</f>
        <v>4828.399910495971</v>
      </c>
      <c r="X21" s="16">
        <f>'[1]Grossverbraucher'!AL21</f>
        <v>220.62860865801687</v>
      </c>
      <c r="Y21" s="16">
        <f>'[1]Grossverbraucher'!AM21</f>
        <v>1856.421422584758</v>
      </c>
      <c r="Z21" s="16">
        <f>'[1]Grossverbraucher'!AN21</f>
        <v>3497.8373732622663</v>
      </c>
      <c r="AA21" s="16">
        <f>'[1]Grossverbraucher'!AO21</f>
        <v>11148.045551285142</v>
      </c>
      <c r="AB21" s="16">
        <f>'[1]Grossverbraucher'!AP21</f>
        <v>357.3530866639767</v>
      </c>
      <c r="AC21" s="16">
        <f>'[1]Grossverbraucher'!AQ21</f>
        <v>1674.8341762977843</v>
      </c>
      <c r="AD21" s="17">
        <f t="shared" si="1"/>
        <v>95531.44092547947</v>
      </c>
    </row>
    <row r="22" spans="2:30" ht="12.75">
      <c r="B22" s="15">
        <v>2005</v>
      </c>
      <c r="C22" s="16">
        <f>'[1]Grossverbraucher'!C22</f>
        <v>10354.46262999281</v>
      </c>
      <c r="D22" s="16">
        <f>'[1]Grossverbraucher'!D22</f>
        <v>21105.663404594536</v>
      </c>
      <c r="E22" s="16">
        <f>'[1]Grossverbraucher'!E22</f>
        <v>35704.08594161123</v>
      </c>
      <c r="F22" s="16">
        <f>'[1]Grossverbraucher'!F22</f>
        <v>3788.4032179392448</v>
      </c>
      <c r="G22" s="16">
        <f>'[1]Grossverbraucher'!G22</f>
        <v>1013.9094467143085</v>
      </c>
      <c r="H22" s="16">
        <f>'[1]Grossverbraucher'!H22</f>
        <v>5396.966416282391</v>
      </c>
      <c r="I22" s="16">
        <f>'[1]Grossverbraucher'!I22</f>
        <v>228.55091303379402</v>
      </c>
      <c r="J22" s="16">
        <f>'[1]Grossverbraucher'!J22</f>
        <v>1871.8695032510823</v>
      </c>
      <c r="K22" s="16">
        <f>'[1]Grossverbraucher'!K22</f>
        <v>3318.881869926647</v>
      </c>
      <c r="L22" s="16">
        <f>'[1]Grossverbraucher'!L22</f>
        <v>10874.190415922372</v>
      </c>
      <c r="M22" s="16">
        <f>'[1]Grossverbraucher'!M22</f>
        <v>310.06674477785884</v>
      </c>
      <c r="N22" s="16">
        <f>'[1]Grossverbraucher'!N22</f>
        <v>1464.2706642917487</v>
      </c>
      <c r="O22" s="17">
        <f t="shared" si="0"/>
        <v>95431.321168338</v>
      </c>
      <c r="Q22" s="15">
        <v>2005</v>
      </c>
      <c r="R22" s="16">
        <f>'[1]Grossverbraucher'!AF22</f>
        <v>10418.028598799827</v>
      </c>
      <c r="S22" s="16">
        <f>'[1]Grossverbraucher'!AG22</f>
        <v>21184.417562560695</v>
      </c>
      <c r="T22" s="16">
        <f>'[1]Grossverbraucher'!AH22</f>
        <v>35714.756642665154</v>
      </c>
      <c r="U22" s="16">
        <f>'[1]Grossverbraucher'!AI22</f>
        <v>3794.0655043224688</v>
      </c>
      <c r="V22" s="16">
        <f>'[1]Grossverbraucher'!AJ22</f>
        <v>1021.3378211139637</v>
      </c>
      <c r="W22" s="16">
        <f>'[1]Grossverbraucher'!AK22</f>
        <v>5399.348439849905</v>
      </c>
      <c r="X22" s="16">
        <f>'[1]Grossverbraucher'!AL22</f>
        <v>231.91949742316345</v>
      </c>
      <c r="Y22" s="16">
        <f>'[1]Grossverbraucher'!AM22</f>
        <v>1871.8695032510823</v>
      </c>
      <c r="Z22" s="16">
        <f>'[1]Grossverbraucher'!AN22</f>
        <v>3323.3693153328177</v>
      </c>
      <c r="AA22" s="16">
        <f>'[1]Grossverbraucher'!AO22</f>
        <v>10877.258005402658</v>
      </c>
      <c r="AB22" s="16">
        <f>'[1]Grossverbraucher'!AP22</f>
        <v>310.1881146302887</v>
      </c>
      <c r="AC22" s="16">
        <f>'[1]Grossverbraucher'!AQ22</f>
        <v>1467.0511085394937</v>
      </c>
      <c r="AD22" s="17">
        <f t="shared" si="1"/>
        <v>95613.61011389153</v>
      </c>
    </row>
    <row r="23" spans="2:30" ht="12.75">
      <c r="B23" s="15">
        <v>2006</v>
      </c>
      <c r="C23" s="16">
        <f>'[1]Grossverbraucher'!C23</f>
        <v>10034.898322844234</v>
      </c>
      <c r="D23" s="16">
        <f>'[1]Grossverbraucher'!D23</f>
        <v>20611.674559153827</v>
      </c>
      <c r="E23" s="16">
        <f>'[1]Grossverbraucher'!E23</f>
        <v>34346.506974321346</v>
      </c>
      <c r="F23" s="16">
        <f>'[1]Grossverbraucher'!F23</f>
        <v>3880.4774178644607</v>
      </c>
      <c r="G23" s="16">
        <f>'[1]Grossverbraucher'!G23</f>
        <v>1061.4678349107037</v>
      </c>
      <c r="H23" s="16">
        <f>'[1]Grossverbraucher'!H23</f>
        <v>5499.592457395028</v>
      </c>
      <c r="I23" s="16">
        <f>'[1]Grossverbraucher'!I23</f>
        <v>253.02432782278063</v>
      </c>
      <c r="J23" s="16">
        <f>'[1]Grossverbraucher'!J23</f>
        <v>1946.4638991866727</v>
      </c>
      <c r="K23" s="16">
        <f>'[1]Grossverbraucher'!K23</f>
        <v>3276.2223773449327</v>
      </c>
      <c r="L23" s="16">
        <f>'[1]Grossverbraucher'!L23</f>
        <v>11083.319991858381</v>
      </c>
      <c r="M23" s="16">
        <f>'[1]Grossverbraucher'!M23</f>
        <v>292.2542927648736</v>
      </c>
      <c r="N23" s="16">
        <f>'[1]Grossverbraucher'!N23</f>
        <v>1598.4380094117907</v>
      </c>
      <c r="O23" s="17">
        <f t="shared" si="0"/>
        <v>93884.34046487905</v>
      </c>
      <c r="Q23" s="15">
        <v>2006</v>
      </c>
      <c r="R23" s="16">
        <f>'[1]Grossverbraucher'!AF23</f>
        <v>10344.126267436377</v>
      </c>
      <c r="S23" s="16">
        <f>'[1]Grossverbraucher'!AG23</f>
        <v>20983.384816117734</v>
      </c>
      <c r="T23" s="16">
        <f>'[1]Grossverbraucher'!AH23</f>
        <v>34396.04598714479</v>
      </c>
      <c r="U23" s="16">
        <f>'[1]Grossverbraucher'!AI23</f>
        <v>3906.0371704318695</v>
      </c>
      <c r="V23" s="16">
        <f>'[1]Grossverbraucher'!AJ23</f>
        <v>1097.5903883813146</v>
      </c>
      <c r="W23" s="16">
        <f>'[1]Grossverbraucher'!AK23</f>
        <v>5511.152629393885</v>
      </c>
      <c r="X23" s="16">
        <f>'[1]Grossverbraucher'!AL23</f>
        <v>271.09111552749164</v>
      </c>
      <c r="Y23" s="16">
        <f>'[1]Grossverbraucher'!AM23</f>
        <v>1946.4638991866727</v>
      </c>
      <c r="Z23" s="16">
        <f>'[1]Grossverbraucher'!AN23</f>
        <v>3350.5401750644337</v>
      </c>
      <c r="AA23" s="16">
        <f>'[1]Grossverbraucher'!AO23</f>
        <v>11098.165039196587</v>
      </c>
      <c r="AB23" s="16">
        <f>'[1]Grossverbraucher'!AP23</f>
        <v>292.85147501241414</v>
      </c>
      <c r="AC23" s="16">
        <f>'[1]Grossverbraucher'!AQ23</f>
        <v>1611.8828847906796</v>
      </c>
      <c r="AD23" s="17">
        <f t="shared" si="1"/>
        <v>94809.33184768425</v>
      </c>
    </row>
    <row r="24" spans="2:30" ht="12.75">
      <c r="B24" s="15">
        <v>2007</v>
      </c>
      <c r="C24" s="16">
        <f>'[1]Grossverbraucher'!C24</f>
        <v>0</v>
      </c>
      <c r="D24" s="16">
        <f>'[1]Grossverbraucher'!D24</f>
        <v>0</v>
      </c>
      <c r="E24" s="16">
        <f>'[1]Grossverbraucher'!E24</f>
        <v>0</v>
      </c>
      <c r="F24" s="16">
        <f>'[1]Grossverbraucher'!F24</f>
        <v>0</v>
      </c>
      <c r="G24" s="16">
        <f>'[1]Grossverbraucher'!G24</f>
        <v>0</v>
      </c>
      <c r="H24" s="16">
        <f>'[1]Grossverbraucher'!H24</f>
        <v>0</v>
      </c>
      <c r="I24" s="16">
        <f>'[1]Grossverbraucher'!I24</f>
        <v>0</v>
      </c>
      <c r="J24" s="16">
        <f>'[1]Grossverbraucher'!J24</f>
        <v>0</v>
      </c>
      <c r="K24" s="16">
        <f>'[1]Grossverbraucher'!K24</f>
        <v>0</v>
      </c>
      <c r="L24" s="16">
        <f>'[1]Grossverbraucher'!L24</f>
        <v>0</v>
      </c>
      <c r="M24" s="16">
        <f>'[1]Grossverbraucher'!M24</f>
        <v>0</v>
      </c>
      <c r="N24" s="16">
        <f>'[1]Grossverbraucher'!N24</f>
        <v>0</v>
      </c>
      <c r="O24" s="17">
        <f t="shared" si="0"/>
        <v>0</v>
      </c>
      <c r="Q24" s="15">
        <v>2007</v>
      </c>
      <c r="R24" s="16">
        <f>'[1]Grossverbraucher'!AF24</f>
        <v>0</v>
      </c>
      <c r="S24" s="16">
        <f>'[1]Grossverbraucher'!AG24</f>
        <v>0</v>
      </c>
      <c r="T24" s="16">
        <f>'[1]Grossverbraucher'!AH24</f>
        <v>0</v>
      </c>
      <c r="U24" s="16">
        <f>'[1]Grossverbraucher'!AI24</f>
        <v>0</v>
      </c>
      <c r="V24" s="16">
        <f>'[1]Grossverbraucher'!AJ24</f>
        <v>0</v>
      </c>
      <c r="W24" s="16">
        <f>'[1]Grossverbraucher'!AK24</f>
        <v>0</v>
      </c>
      <c r="X24" s="16">
        <f>'[1]Grossverbraucher'!AL24</f>
        <v>0</v>
      </c>
      <c r="Y24" s="16">
        <f>'[1]Grossverbraucher'!AM24</f>
        <v>0</v>
      </c>
      <c r="Z24" s="16">
        <f>'[1]Grossverbraucher'!AN24</f>
        <v>0</v>
      </c>
      <c r="AA24" s="16">
        <f>'[1]Grossverbraucher'!AO24</f>
        <v>0</v>
      </c>
      <c r="AB24" s="16">
        <f>'[1]Grossverbraucher'!AP24</f>
        <v>0</v>
      </c>
      <c r="AC24" s="16">
        <f>'[1]Grossverbraucher'!AQ24</f>
        <v>0</v>
      </c>
      <c r="AD24" s="17">
        <f t="shared" si="1"/>
        <v>0</v>
      </c>
    </row>
    <row r="25" spans="2:30" ht="12.75">
      <c r="B25" s="15">
        <v>2008</v>
      </c>
      <c r="C25" s="16">
        <f>'[1]Grossverbraucher'!C25</f>
        <v>0</v>
      </c>
      <c r="D25" s="16">
        <f>'[1]Grossverbraucher'!D25</f>
        <v>0</v>
      </c>
      <c r="E25" s="16">
        <f>'[1]Grossverbraucher'!E25</f>
        <v>0</v>
      </c>
      <c r="F25" s="16">
        <f>'[1]Grossverbraucher'!F25</f>
        <v>0</v>
      </c>
      <c r="G25" s="16">
        <f>'[1]Grossverbraucher'!G25</f>
        <v>0</v>
      </c>
      <c r="H25" s="16">
        <f>'[1]Grossverbraucher'!H25</f>
        <v>0</v>
      </c>
      <c r="I25" s="16">
        <f>'[1]Grossverbraucher'!I25</f>
        <v>0</v>
      </c>
      <c r="J25" s="16">
        <f>'[1]Grossverbraucher'!J25</f>
        <v>0</v>
      </c>
      <c r="K25" s="16">
        <f>'[1]Grossverbraucher'!K25</f>
        <v>0</v>
      </c>
      <c r="L25" s="16">
        <f>'[1]Grossverbraucher'!L25</f>
        <v>0</v>
      </c>
      <c r="M25" s="16">
        <f>'[1]Grossverbraucher'!M25</f>
        <v>0</v>
      </c>
      <c r="N25" s="16">
        <f>'[1]Grossverbraucher'!N25</f>
        <v>0</v>
      </c>
      <c r="O25" s="17">
        <f t="shared" si="0"/>
        <v>0</v>
      </c>
      <c r="Q25" s="15">
        <v>2008</v>
      </c>
      <c r="R25" s="16">
        <f>'[1]Grossverbraucher'!AF25</f>
        <v>0</v>
      </c>
      <c r="S25" s="16">
        <f>'[1]Grossverbraucher'!AG25</f>
        <v>0</v>
      </c>
      <c r="T25" s="16">
        <f>'[1]Grossverbraucher'!AH25</f>
        <v>0</v>
      </c>
      <c r="U25" s="16">
        <f>'[1]Grossverbraucher'!AI25</f>
        <v>0</v>
      </c>
      <c r="V25" s="16">
        <f>'[1]Grossverbraucher'!AJ25</f>
        <v>0</v>
      </c>
      <c r="W25" s="16">
        <f>'[1]Grossverbraucher'!AK25</f>
        <v>0</v>
      </c>
      <c r="X25" s="16">
        <f>'[1]Grossverbraucher'!AL25</f>
        <v>0</v>
      </c>
      <c r="Y25" s="16">
        <f>'[1]Grossverbraucher'!AM25</f>
        <v>0</v>
      </c>
      <c r="Z25" s="16">
        <f>'[1]Grossverbraucher'!AN25</f>
        <v>0</v>
      </c>
      <c r="AA25" s="16">
        <f>'[1]Grossverbraucher'!AO25</f>
        <v>0</v>
      </c>
      <c r="AB25" s="16">
        <f>'[1]Grossverbraucher'!AP25</f>
        <v>0</v>
      </c>
      <c r="AC25" s="16">
        <f>'[1]Grossverbraucher'!AQ25</f>
        <v>0</v>
      </c>
      <c r="AD25" s="17">
        <f t="shared" si="1"/>
        <v>0</v>
      </c>
    </row>
    <row r="26" spans="2:30" ht="12.75">
      <c r="B26" s="15">
        <v>2009</v>
      </c>
      <c r="C26" s="16">
        <f>'[1]Grossverbraucher'!C26</f>
        <v>0</v>
      </c>
      <c r="D26" s="16">
        <f>'[1]Grossverbraucher'!D26</f>
        <v>0</v>
      </c>
      <c r="E26" s="16">
        <f>'[1]Grossverbraucher'!E26</f>
        <v>0</v>
      </c>
      <c r="F26" s="16">
        <f>'[1]Grossverbraucher'!F26</f>
        <v>0</v>
      </c>
      <c r="G26" s="16">
        <f>'[1]Grossverbraucher'!G26</f>
        <v>0</v>
      </c>
      <c r="H26" s="16">
        <f>'[1]Grossverbraucher'!H26</f>
        <v>0</v>
      </c>
      <c r="I26" s="16">
        <f>'[1]Grossverbraucher'!I26</f>
        <v>0</v>
      </c>
      <c r="J26" s="16">
        <f>'[1]Grossverbraucher'!J26</f>
        <v>0</v>
      </c>
      <c r="K26" s="16">
        <f>'[1]Grossverbraucher'!K26</f>
        <v>0</v>
      </c>
      <c r="L26" s="16">
        <f>'[1]Grossverbraucher'!L26</f>
        <v>0</v>
      </c>
      <c r="M26" s="16">
        <f>'[1]Grossverbraucher'!M26</f>
        <v>0</v>
      </c>
      <c r="N26" s="16">
        <f>'[1]Grossverbraucher'!N26</f>
        <v>0</v>
      </c>
      <c r="O26" s="17">
        <f t="shared" si="0"/>
        <v>0</v>
      </c>
      <c r="Q26" s="15">
        <v>2009</v>
      </c>
      <c r="R26" s="16">
        <f>'[1]Grossverbraucher'!AF26</f>
        <v>0</v>
      </c>
      <c r="S26" s="16">
        <f>'[1]Grossverbraucher'!AG26</f>
        <v>0</v>
      </c>
      <c r="T26" s="16">
        <f>'[1]Grossverbraucher'!AH26</f>
        <v>0</v>
      </c>
      <c r="U26" s="16">
        <f>'[1]Grossverbraucher'!AI26</f>
        <v>0</v>
      </c>
      <c r="V26" s="16">
        <f>'[1]Grossverbraucher'!AJ26</f>
        <v>0</v>
      </c>
      <c r="W26" s="16">
        <f>'[1]Grossverbraucher'!AK26</f>
        <v>0</v>
      </c>
      <c r="X26" s="16">
        <f>'[1]Grossverbraucher'!AL26</f>
        <v>0</v>
      </c>
      <c r="Y26" s="16">
        <f>'[1]Grossverbraucher'!AM26</f>
        <v>0</v>
      </c>
      <c r="Z26" s="16">
        <f>'[1]Grossverbraucher'!AN26</f>
        <v>0</v>
      </c>
      <c r="AA26" s="16">
        <f>'[1]Grossverbraucher'!AO26</f>
        <v>0</v>
      </c>
      <c r="AB26" s="16">
        <f>'[1]Grossverbraucher'!AP26</f>
        <v>0</v>
      </c>
      <c r="AC26" s="16">
        <f>'[1]Grossverbraucher'!AQ26</f>
        <v>0</v>
      </c>
      <c r="AD26" s="17">
        <f t="shared" si="1"/>
        <v>0</v>
      </c>
    </row>
    <row r="27" spans="2:30" ht="12.75">
      <c r="B27" s="15">
        <v>2010</v>
      </c>
      <c r="C27" s="16">
        <f>'[1]Grossverbraucher'!C27</f>
        <v>0</v>
      </c>
      <c r="D27" s="16">
        <f>'[1]Grossverbraucher'!D27</f>
        <v>0</v>
      </c>
      <c r="E27" s="16">
        <f>'[1]Grossverbraucher'!E27</f>
        <v>0</v>
      </c>
      <c r="F27" s="16">
        <f>'[1]Grossverbraucher'!F27</f>
        <v>0</v>
      </c>
      <c r="G27" s="16">
        <f>'[1]Grossverbraucher'!G27</f>
        <v>0</v>
      </c>
      <c r="H27" s="16">
        <f>'[1]Grossverbraucher'!H27</f>
        <v>0</v>
      </c>
      <c r="I27" s="16">
        <f>'[1]Grossverbraucher'!I27</f>
        <v>0</v>
      </c>
      <c r="J27" s="16">
        <f>'[1]Grossverbraucher'!J27</f>
        <v>0</v>
      </c>
      <c r="K27" s="16">
        <f>'[1]Grossverbraucher'!K27</f>
        <v>0</v>
      </c>
      <c r="L27" s="16">
        <f>'[1]Grossverbraucher'!L27</f>
        <v>0</v>
      </c>
      <c r="M27" s="16">
        <f>'[1]Grossverbraucher'!M27</f>
        <v>0</v>
      </c>
      <c r="N27" s="16">
        <f>'[1]Grossverbraucher'!N27</f>
        <v>0</v>
      </c>
      <c r="O27" s="17">
        <f t="shared" si="0"/>
        <v>0</v>
      </c>
      <c r="Q27" s="15">
        <v>2010</v>
      </c>
      <c r="R27" s="16">
        <f>'[1]Grossverbraucher'!AF27</f>
        <v>0</v>
      </c>
      <c r="S27" s="16">
        <f>'[1]Grossverbraucher'!AG27</f>
        <v>0</v>
      </c>
      <c r="T27" s="16">
        <f>'[1]Grossverbraucher'!AH27</f>
        <v>0</v>
      </c>
      <c r="U27" s="16">
        <f>'[1]Grossverbraucher'!AI27</f>
        <v>0</v>
      </c>
      <c r="V27" s="16">
        <f>'[1]Grossverbraucher'!AJ27</f>
        <v>0</v>
      </c>
      <c r="W27" s="16">
        <f>'[1]Grossverbraucher'!AK27</f>
        <v>0</v>
      </c>
      <c r="X27" s="16">
        <f>'[1]Grossverbraucher'!AL27</f>
        <v>0</v>
      </c>
      <c r="Y27" s="16">
        <f>'[1]Grossverbraucher'!AM27</f>
        <v>0</v>
      </c>
      <c r="Z27" s="16">
        <f>'[1]Grossverbraucher'!AN27</f>
        <v>0</v>
      </c>
      <c r="AA27" s="16">
        <f>'[1]Grossverbraucher'!AO27</f>
        <v>0</v>
      </c>
      <c r="AB27" s="16">
        <f>'[1]Grossverbraucher'!AP27</f>
        <v>0</v>
      </c>
      <c r="AC27" s="16">
        <f>'[1]Grossverbraucher'!AQ27</f>
        <v>0</v>
      </c>
      <c r="AD27" s="17">
        <f t="shared" si="1"/>
        <v>0</v>
      </c>
    </row>
    <row r="28" spans="2:30" ht="12.75">
      <c r="B28" s="15">
        <v>2011</v>
      </c>
      <c r="C28" s="16">
        <f>'[1]Grossverbraucher'!C28</f>
        <v>0</v>
      </c>
      <c r="D28" s="16">
        <f>'[1]Grossverbraucher'!D28</f>
        <v>0</v>
      </c>
      <c r="E28" s="16">
        <f>'[1]Grossverbraucher'!E28</f>
        <v>0</v>
      </c>
      <c r="F28" s="16">
        <f>'[1]Grossverbraucher'!F28</f>
        <v>0</v>
      </c>
      <c r="G28" s="16">
        <f>'[1]Grossverbraucher'!G28</f>
        <v>0</v>
      </c>
      <c r="H28" s="16">
        <f>'[1]Grossverbraucher'!H28</f>
        <v>0</v>
      </c>
      <c r="I28" s="16">
        <f>'[1]Grossverbraucher'!I28</f>
        <v>0</v>
      </c>
      <c r="J28" s="16">
        <f>'[1]Grossverbraucher'!J28</f>
        <v>0</v>
      </c>
      <c r="K28" s="16">
        <f>'[1]Grossverbraucher'!K28</f>
        <v>0</v>
      </c>
      <c r="L28" s="16">
        <f>'[1]Grossverbraucher'!L28</f>
        <v>0</v>
      </c>
      <c r="M28" s="16">
        <f>'[1]Grossverbraucher'!M28</f>
        <v>0</v>
      </c>
      <c r="N28" s="16">
        <f>'[1]Grossverbraucher'!N28</f>
        <v>0</v>
      </c>
      <c r="O28" s="17">
        <f t="shared" si="0"/>
        <v>0</v>
      </c>
      <c r="Q28" s="15">
        <v>2011</v>
      </c>
      <c r="R28" s="16">
        <f>'[1]Grossverbraucher'!AF28</f>
        <v>0</v>
      </c>
      <c r="S28" s="16">
        <f>'[1]Grossverbraucher'!AG28</f>
        <v>0</v>
      </c>
      <c r="T28" s="16">
        <f>'[1]Grossverbraucher'!AH28</f>
        <v>0</v>
      </c>
      <c r="U28" s="16">
        <f>'[1]Grossverbraucher'!AI28</f>
        <v>0</v>
      </c>
      <c r="V28" s="16">
        <f>'[1]Grossverbraucher'!AJ28</f>
        <v>0</v>
      </c>
      <c r="W28" s="16">
        <f>'[1]Grossverbraucher'!AK28</f>
        <v>0</v>
      </c>
      <c r="X28" s="16">
        <f>'[1]Grossverbraucher'!AL28</f>
        <v>0</v>
      </c>
      <c r="Y28" s="16">
        <f>'[1]Grossverbraucher'!AM28</f>
        <v>0</v>
      </c>
      <c r="Z28" s="16">
        <f>'[1]Grossverbraucher'!AN28</f>
        <v>0</v>
      </c>
      <c r="AA28" s="16">
        <f>'[1]Grossverbraucher'!AO28</f>
        <v>0</v>
      </c>
      <c r="AB28" s="16">
        <f>'[1]Grossverbraucher'!AP28</f>
        <v>0</v>
      </c>
      <c r="AC28" s="16">
        <f>'[1]Grossverbraucher'!AQ28</f>
        <v>0</v>
      </c>
      <c r="AD28" s="17">
        <f t="shared" si="1"/>
        <v>0</v>
      </c>
    </row>
    <row r="29" spans="2:30" ht="12.75">
      <c r="B29" s="15">
        <v>2012</v>
      </c>
      <c r="C29" s="16">
        <f>'[1]Grossverbraucher'!C29</f>
        <v>0</v>
      </c>
      <c r="D29" s="16">
        <f>'[1]Grossverbraucher'!D29</f>
        <v>0</v>
      </c>
      <c r="E29" s="16">
        <f>'[1]Grossverbraucher'!E29</f>
        <v>0</v>
      </c>
      <c r="F29" s="16">
        <f>'[1]Grossverbraucher'!F29</f>
        <v>0</v>
      </c>
      <c r="G29" s="16">
        <f>'[1]Grossverbraucher'!G29</f>
        <v>0</v>
      </c>
      <c r="H29" s="16">
        <f>'[1]Grossverbraucher'!H29</f>
        <v>0</v>
      </c>
      <c r="I29" s="16">
        <f>'[1]Grossverbraucher'!I29</f>
        <v>0</v>
      </c>
      <c r="J29" s="16">
        <f>'[1]Grossverbraucher'!J29</f>
        <v>0</v>
      </c>
      <c r="K29" s="16">
        <f>'[1]Grossverbraucher'!K29</f>
        <v>0</v>
      </c>
      <c r="L29" s="16">
        <f>'[1]Grossverbraucher'!L29</f>
        <v>0</v>
      </c>
      <c r="M29" s="16">
        <f>'[1]Grossverbraucher'!M29</f>
        <v>0</v>
      </c>
      <c r="N29" s="16">
        <f>'[1]Grossverbraucher'!N29</f>
        <v>0</v>
      </c>
      <c r="O29" s="17">
        <f t="shared" si="0"/>
        <v>0</v>
      </c>
      <c r="Q29" s="15">
        <v>2012</v>
      </c>
      <c r="R29" s="16">
        <f>'[1]Grossverbraucher'!AF29</f>
        <v>0</v>
      </c>
      <c r="S29" s="16">
        <f>'[1]Grossverbraucher'!AG29</f>
        <v>0</v>
      </c>
      <c r="T29" s="16">
        <f>'[1]Grossverbraucher'!AH29</f>
        <v>0</v>
      </c>
      <c r="U29" s="16">
        <f>'[1]Grossverbraucher'!AI29</f>
        <v>0</v>
      </c>
      <c r="V29" s="16">
        <f>'[1]Grossverbraucher'!AJ29</f>
        <v>0</v>
      </c>
      <c r="W29" s="16">
        <f>'[1]Grossverbraucher'!AK29</f>
        <v>0</v>
      </c>
      <c r="X29" s="16">
        <f>'[1]Grossverbraucher'!AL29</f>
        <v>0</v>
      </c>
      <c r="Y29" s="16">
        <f>'[1]Grossverbraucher'!AM29</f>
        <v>0</v>
      </c>
      <c r="Z29" s="16">
        <f>'[1]Grossverbraucher'!AN29</f>
        <v>0</v>
      </c>
      <c r="AA29" s="16">
        <f>'[1]Grossverbraucher'!AO29</f>
        <v>0</v>
      </c>
      <c r="AB29" s="16">
        <f>'[1]Grossverbraucher'!AP29</f>
        <v>0</v>
      </c>
      <c r="AC29" s="16">
        <f>'[1]Grossverbraucher'!AQ29</f>
        <v>0</v>
      </c>
      <c r="AD29" s="17">
        <f t="shared" si="1"/>
        <v>0</v>
      </c>
    </row>
    <row r="30" ht="12.75">
      <c r="O30" s="1"/>
    </row>
    <row r="31" spans="1:17" ht="12.75">
      <c r="A31" s="1" t="s">
        <v>16</v>
      </c>
      <c r="B31" s="14" t="s">
        <v>27</v>
      </c>
      <c r="O31" s="1"/>
      <c r="Q31" s="1" t="s">
        <v>29</v>
      </c>
    </row>
    <row r="32" ht="12.75">
      <c r="O32" s="1"/>
    </row>
    <row r="33" spans="2:30"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9" t="s">
        <v>5</v>
      </c>
      <c r="U33" s="19" t="s">
        <v>6</v>
      </c>
      <c r="V33" s="19" t="s">
        <v>7</v>
      </c>
      <c r="W33" s="18" t="s">
        <v>8</v>
      </c>
      <c r="X33" s="19" t="s">
        <v>9</v>
      </c>
      <c r="Y33" s="18" t="s">
        <v>10</v>
      </c>
      <c r="Z33" s="18" t="s">
        <v>11</v>
      </c>
      <c r="AA33" s="19" t="s">
        <v>12</v>
      </c>
      <c r="AB33" s="18" t="s">
        <v>13</v>
      </c>
      <c r="AC33" s="18" t="s">
        <v>14</v>
      </c>
      <c r="AD33" s="20" t="s">
        <v>24</v>
      </c>
    </row>
    <row r="34" spans="2:30" ht="12.75">
      <c r="B34" s="15">
        <v>1990</v>
      </c>
      <c r="C34" s="16">
        <f aca="true" t="shared" si="2" ref="C34:C56">C7*VLOOKUP($B34,Faktoren,2)/1000</f>
        <v>733.2457563137281</v>
      </c>
      <c r="D34" s="16">
        <f aca="true" t="shared" si="3" ref="D34:D56">D7*VLOOKUP($B34,Faktoren,3)/1000</f>
        <v>688.2822978968622</v>
      </c>
      <c r="E34" s="16">
        <f aca="true" t="shared" si="4" ref="E34:E56">E7*VLOOKUP($B34,Faktoren,4)/1000</f>
        <v>0</v>
      </c>
      <c r="F34" s="16">
        <f aca="true" t="shared" si="5" ref="F34:F56">F7*VLOOKUP($B34,Faktoren,5)/1000</f>
        <v>0</v>
      </c>
      <c r="G34" s="16">
        <f aca="true" t="shared" si="6" ref="G34:G56">G7*VLOOKUP($B34,Faktoren,6)/1000</f>
        <v>0</v>
      </c>
      <c r="H34" s="16">
        <f aca="true" t="shared" si="7" ref="H34:H56">H7*VLOOKUP($B34,Faktoren,7)/1000</f>
        <v>1168.9375297147058</v>
      </c>
      <c r="I34" s="16">
        <f aca="true" t="shared" si="8" ref="I34:I56">I7*VLOOKUP($B34,Faktoren,8)/1000</f>
        <v>0</v>
      </c>
      <c r="J34" s="16">
        <f aca="true" t="shared" si="9" ref="J34:J56">J7*VLOOKUP($B34,Faktoren,9)/1000</f>
        <v>142.82384539615836</v>
      </c>
      <c r="K34" s="16">
        <f aca="true" t="shared" si="10" ref="K34:K56">K7*VLOOKUP($B34,Faktoren,10)/1000</f>
        <v>786.6452989662089</v>
      </c>
      <c r="L34" s="16">
        <f aca="true" t="shared" si="11" ref="L34:L56">L7*VLOOKUP($B34,Faktoren,11)/1000</f>
        <v>0</v>
      </c>
      <c r="M34" s="16">
        <f aca="true" t="shared" si="12" ref="M34:M56">M7*VLOOKUP($B34,Faktoren,12)/1000</f>
        <v>72.56494142094515</v>
      </c>
      <c r="N34" s="16">
        <f aca="true" t="shared" si="13" ref="N34:N56">N7*VLOOKUP($B34,Faktoren,13)/1000</f>
        <v>84.28487286113182</v>
      </c>
      <c r="O34" s="17">
        <f>SUM(C34:N34)</f>
        <v>3676.7845425697406</v>
      </c>
      <c r="Q34" s="15">
        <v>1990</v>
      </c>
      <c r="R34" s="16">
        <f aca="true" t="shared" si="14" ref="R34:R56">R7*VLOOKUP($B34,Faktoren,2)/1000</f>
        <v>765.8895404811905</v>
      </c>
      <c r="S34" s="16">
        <f aca="true" t="shared" si="15" ref="S34:S56">S7*VLOOKUP($B34,Faktoren,3)/1000</f>
        <v>719.0218169307091</v>
      </c>
      <c r="T34" s="16">
        <f aca="true" t="shared" si="16" ref="T34:T56">T7*VLOOKUP($B34,Faktoren,4)/1000</f>
        <v>0</v>
      </c>
      <c r="U34" s="16">
        <f aca="true" t="shared" si="17" ref="U34:U56">U7*VLOOKUP($B34,Faktoren,5)/1000</f>
        <v>0</v>
      </c>
      <c r="V34" s="16">
        <f aca="true" t="shared" si="18" ref="V34:V56">V7*VLOOKUP($B34,Faktoren,6)/1000</f>
        <v>0</v>
      </c>
      <c r="W34" s="16">
        <f aca="true" t="shared" si="19" ref="W34:W56">W7*VLOOKUP($B34,Faktoren,7)/1000</f>
        <v>1170.565058197097</v>
      </c>
      <c r="X34" s="16">
        <f aca="true" t="shared" si="20" ref="X34:X56">X7*VLOOKUP($B34,Faktoren,8)/1000</f>
        <v>0</v>
      </c>
      <c r="Y34" s="16">
        <f aca="true" t="shared" si="21" ref="Y34:Y56">Y7*VLOOKUP($B34,Faktoren,9)/1000</f>
        <v>142.82384539615836</v>
      </c>
      <c r="Z34" s="16">
        <f aca="true" t="shared" si="22" ref="Z34:Z56">Z7*VLOOKUP($B34,Faktoren,10)/1000</f>
        <v>794.3761757384307</v>
      </c>
      <c r="AA34" s="16">
        <f aca="true" t="shared" si="23" ref="AA34:AA56">AA7*VLOOKUP($B34,Faktoren,11)/1000</f>
        <v>0</v>
      </c>
      <c r="AB34" s="16">
        <f aca="true" t="shared" si="24" ref="AB34:AB56">AB7*VLOOKUP($B34,Faktoren,12)/1000</f>
        <v>72.70542887312472</v>
      </c>
      <c r="AC34" s="16">
        <f aca="true" t="shared" si="25" ref="AC34:AC56">AC7*VLOOKUP($B34,Faktoren,13)/1000</f>
        <v>85.19489533281212</v>
      </c>
      <c r="AD34" s="17">
        <f>SUM(R34:AC34)</f>
        <v>3750.576760949523</v>
      </c>
    </row>
    <row r="35" spans="2:30" ht="12.75">
      <c r="B35" s="15">
        <v>1991</v>
      </c>
      <c r="C35" s="16">
        <f t="shared" si="2"/>
        <v>781.6066850016929</v>
      </c>
      <c r="D35" s="16">
        <f t="shared" si="3"/>
        <v>748.2886892375989</v>
      </c>
      <c r="E35" s="16">
        <f t="shared" si="4"/>
        <v>0</v>
      </c>
      <c r="F35" s="16">
        <f t="shared" si="5"/>
        <v>0</v>
      </c>
      <c r="G35" s="16">
        <f t="shared" si="6"/>
        <v>0</v>
      </c>
      <c r="H35" s="16">
        <f t="shared" si="7"/>
        <v>883.1543464615993</v>
      </c>
      <c r="I35" s="16">
        <f t="shared" si="8"/>
        <v>0</v>
      </c>
      <c r="J35" s="16">
        <f t="shared" si="9"/>
        <v>135.86364776934985</v>
      </c>
      <c r="K35" s="16">
        <f t="shared" si="10"/>
        <v>772.765443660673</v>
      </c>
      <c r="L35" s="16">
        <f t="shared" si="11"/>
        <v>0</v>
      </c>
      <c r="M35" s="16">
        <f t="shared" si="12"/>
        <v>68.31367531942742</v>
      </c>
      <c r="N35" s="16">
        <f t="shared" si="13"/>
        <v>101.11010709996536</v>
      </c>
      <c r="O35" s="17">
        <f aca="true" t="shared" si="26" ref="O35:O56">SUM(C35:N35)</f>
        <v>3491.102594550307</v>
      </c>
      <c r="Q35" s="15">
        <v>1991</v>
      </c>
      <c r="R35" s="16">
        <f t="shared" si="14"/>
        <v>770.9146213880604</v>
      </c>
      <c r="S35" s="16">
        <f t="shared" si="15"/>
        <v>738.5484365426865</v>
      </c>
      <c r="T35" s="16">
        <f t="shared" si="16"/>
        <v>0</v>
      </c>
      <c r="U35" s="16">
        <f t="shared" si="17"/>
        <v>0</v>
      </c>
      <c r="V35" s="16">
        <f t="shared" si="18"/>
        <v>0</v>
      </c>
      <c r="W35" s="16">
        <f t="shared" si="19"/>
        <v>882.6376083339962</v>
      </c>
      <c r="X35" s="16">
        <f t="shared" si="20"/>
        <v>0</v>
      </c>
      <c r="Y35" s="16">
        <f t="shared" si="21"/>
        <v>135.86364776934985</v>
      </c>
      <c r="Z35" s="16">
        <f t="shared" si="22"/>
        <v>770.3098466242134</v>
      </c>
      <c r="AA35" s="16">
        <f t="shared" si="23"/>
        <v>0</v>
      </c>
      <c r="AB35" s="16">
        <f t="shared" si="24"/>
        <v>68.26600149537649</v>
      </c>
      <c r="AC35" s="16">
        <f t="shared" si="25"/>
        <v>100.75348381700505</v>
      </c>
      <c r="AD35" s="17">
        <f aca="true" t="shared" si="27" ref="AD35:AD56">SUM(R35:AC35)</f>
        <v>3467.293645970688</v>
      </c>
    </row>
    <row r="36" spans="2:30" ht="12.75">
      <c r="B36" s="15">
        <v>1992</v>
      </c>
      <c r="C36" s="16">
        <f t="shared" si="2"/>
        <v>756.8545562991508</v>
      </c>
      <c r="D36" s="16">
        <f t="shared" si="3"/>
        <v>856.8020339664131</v>
      </c>
      <c r="E36" s="16">
        <f t="shared" si="4"/>
        <v>0</v>
      </c>
      <c r="F36" s="16">
        <f t="shared" si="5"/>
        <v>0</v>
      </c>
      <c r="G36" s="16">
        <f t="shared" si="6"/>
        <v>0</v>
      </c>
      <c r="H36" s="16">
        <f t="shared" si="7"/>
        <v>674.2320175618413</v>
      </c>
      <c r="I36" s="16">
        <f t="shared" si="8"/>
        <v>0</v>
      </c>
      <c r="J36" s="16">
        <f t="shared" si="9"/>
        <v>135.5608921642181</v>
      </c>
      <c r="K36" s="16">
        <f t="shared" si="10"/>
        <v>808.9457157596162</v>
      </c>
      <c r="L36" s="16">
        <f t="shared" si="11"/>
        <v>0</v>
      </c>
      <c r="M36" s="16">
        <f t="shared" si="12"/>
        <v>61.00130231453632</v>
      </c>
      <c r="N36" s="16">
        <f t="shared" si="13"/>
        <v>91.29374133356671</v>
      </c>
      <c r="O36" s="17">
        <f t="shared" si="26"/>
        <v>3384.6902593993423</v>
      </c>
      <c r="Q36" s="15">
        <v>1992</v>
      </c>
      <c r="R36" s="16">
        <f t="shared" si="14"/>
        <v>770.7450253701302</v>
      </c>
      <c r="S36" s="16">
        <f t="shared" si="15"/>
        <v>870.438283979055</v>
      </c>
      <c r="T36" s="16">
        <f t="shared" si="16"/>
        <v>0</v>
      </c>
      <c r="U36" s="16">
        <f t="shared" si="17"/>
        <v>0</v>
      </c>
      <c r="V36" s="16">
        <f t="shared" si="18"/>
        <v>0</v>
      </c>
      <c r="W36" s="16">
        <f t="shared" si="19"/>
        <v>674.8790956532182</v>
      </c>
      <c r="X36" s="16">
        <f t="shared" si="20"/>
        <v>0</v>
      </c>
      <c r="Y36" s="16">
        <f t="shared" si="21"/>
        <v>135.5608921642181</v>
      </c>
      <c r="Z36" s="16">
        <f t="shared" si="22"/>
        <v>812.2360188778844</v>
      </c>
      <c r="AA36" s="16">
        <f t="shared" si="23"/>
        <v>0</v>
      </c>
      <c r="AB36" s="16">
        <f t="shared" si="24"/>
        <v>61.06114313863996</v>
      </c>
      <c r="AC36" s="16">
        <f t="shared" si="25"/>
        <v>91.71694289956041</v>
      </c>
      <c r="AD36" s="17">
        <f t="shared" si="27"/>
        <v>3416.637402082706</v>
      </c>
    </row>
    <row r="37" spans="2:30" ht="12.75">
      <c r="B37" s="15">
        <v>1993</v>
      </c>
      <c r="C37" s="16">
        <f t="shared" si="2"/>
        <v>756.8172018590927</v>
      </c>
      <c r="D37" s="16">
        <f t="shared" si="3"/>
        <v>895.5285512503452</v>
      </c>
      <c r="E37" s="16">
        <f t="shared" si="4"/>
        <v>0</v>
      </c>
      <c r="F37" s="16">
        <f t="shared" si="5"/>
        <v>0</v>
      </c>
      <c r="G37" s="16">
        <f t="shared" si="6"/>
        <v>0</v>
      </c>
      <c r="H37" s="16">
        <f t="shared" si="7"/>
        <v>565.4054717409185</v>
      </c>
      <c r="I37" s="16">
        <f t="shared" si="8"/>
        <v>0</v>
      </c>
      <c r="J37" s="16">
        <f t="shared" si="9"/>
        <v>135.10162605088107</v>
      </c>
      <c r="K37" s="16">
        <f t="shared" si="10"/>
        <v>685.0288374028376</v>
      </c>
      <c r="L37" s="16">
        <f t="shared" si="11"/>
        <v>0</v>
      </c>
      <c r="M37" s="16">
        <f t="shared" si="12"/>
        <v>58.03087326748095</v>
      </c>
      <c r="N37" s="16">
        <f t="shared" si="13"/>
        <v>87.87581154409536</v>
      </c>
      <c r="O37" s="17">
        <f t="shared" si="26"/>
        <v>3183.7883731156508</v>
      </c>
      <c r="Q37" s="15">
        <v>1993</v>
      </c>
      <c r="R37" s="16">
        <f t="shared" si="14"/>
        <v>770.3098343339352</v>
      </c>
      <c r="S37" s="16">
        <f t="shared" si="15"/>
        <v>908.5299207200252</v>
      </c>
      <c r="T37" s="16">
        <f t="shared" si="16"/>
        <v>0</v>
      </c>
      <c r="U37" s="16">
        <f t="shared" si="17"/>
        <v>0</v>
      </c>
      <c r="V37" s="16">
        <f t="shared" si="18"/>
        <v>0</v>
      </c>
      <c r="W37" s="16">
        <f t="shared" si="19"/>
        <v>566.03462255924</v>
      </c>
      <c r="X37" s="16">
        <f t="shared" si="20"/>
        <v>0</v>
      </c>
      <c r="Y37" s="16">
        <f t="shared" si="21"/>
        <v>135.10162605088107</v>
      </c>
      <c r="Z37" s="16">
        <f t="shared" si="22"/>
        <v>687.7216715398047</v>
      </c>
      <c r="AA37" s="16">
        <f t="shared" si="23"/>
        <v>0</v>
      </c>
      <c r="AB37" s="16">
        <f t="shared" si="24"/>
        <v>58.088351244872065</v>
      </c>
      <c r="AC37" s="16">
        <f t="shared" si="25"/>
        <v>88.27385141731595</v>
      </c>
      <c r="AD37" s="17">
        <f t="shared" si="27"/>
        <v>3214.0598778660747</v>
      </c>
    </row>
    <row r="38" spans="2:30" ht="12.75">
      <c r="B38" s="15">
        <v>1994</v>
      </c>
      <c r="C38" s="16">
        <f t="shared" si="2"/>
        <v>732.7797399942939</v>
      </c>
      <c r="D38" s="16">
        <f t="shared" si="3"/>
        <v>975.4591470941995</v>
      </c>
      <c r="E38" s="16">
        <f t="shared" si="4"/>
        <v>0</v>
      </c>
      <c r="F38" s="16">
        <f t="shared" si="5"/>
        <v>0</v>
      </c>
      <c r="G38" s="16">
        <f t="shared" si="6"/>
        <v>0</v>
      </c>
      <c r="H38" s="16">
        <f t="shared" si="7"/>
        <v>605.3707124640819</v>
      </c>
      <c r="I38" s="16">
        <f t="shared" si="8"/>
        <v>0</v>
      </c>
      <c r="J38" s="16">
        <f t="shared" si="9"/>
        <v>140.24535057032907</v>
      </c>
      <c r="K38" s="16">
        <f t="shared" si="10"/>
        <v>729.5810481097978</v>
      </c>
      <c r="L38" s="16">
        <f t="shared" si="11"/>
        <v>0</v>
      </c>
      <c r="M38" s="16">
        <f t="shared" si="12"/>
        <v>55.05734314087359</v>
      </c>
      <c r="N38" s="16">
        <f t="shared" si="13"/>
        <v>88.44487820814967</v>
      </c>
      <c r="O38" s="17">
        <f t="shared" si="26"/>
        <v>3326.938219581725</v>
      </c>
      <c r="Q38" s="15">
        <v>1994</v>
      </c>
      <c r="R38" s="16">
        <f t="shared" si="14"/>
        <v>772.9306068659865</v>
      </c>
      <c r="S38" s="16">
        <f t="shared" si="15"/>
        <v>1015.4820201591689</v>
      </c>
      <c r="T38" s="16">
        <f t="shared" si="16"/>
        <v>0</v>
      </c>
      <c r="U38" s="16">
        <f t="shared" si="17"/>
        <v>0</v>
      </c>
      <c r="V38" s="16">
        <f t="shared" si="18"/>
        <v>0</v>
      </c>
      <c r="W38" s="16">
        <f t="shared" si="19"/>
        <v>607.2486524612879</v>
      </c>
      <c r="X38" s="16">
        <f t="shared" si="20"/>
        <v>0</v>
      </c>
      <c r="Y38" s="16">
        <f t="shared" si="21"/>
        <v>140.24535057032907</v>
      </c>
      <c r="Z38" s="16">
        <f t="shared" si="22"/>
        <v>738.1408520690671</v>
      </c>
      <c r="AA38" s="16">
        <f t="shared" si="23"/>
        <v>0</v>
      </c>
      <c r="AB38" s="16">
        <f t="shared" si="24"/>
        <v>55.20815053706192</v>
      </c>
      <c r="AC38" s="16">
        <f t="shared" si="25"/>
        <v>89.6458298343569</v>
      </c>
      <c r="AD38" s="17">
        <f t="shared" si="27"/>
        <v>3418.9014624972583</v>
      </c>
    </row>
    <row r="39" spans="2:30" ht="12.75">
      <c r="B39" s="15">
        <v>1995</v>
      </c>
      <c r="C39" s="16">
        <f t="shared" si="2"/>
        <v>775.3357995180755</v>
      </c>
      <c r="D39" s="16">
        <f t="shared" si="3"/>
        <v>969.17785584747</v>
      </c>
      <c r="E39" s="16">
        <f t="shared" si="4"/>
        <v>0</v>
      </c>
      <c r="F39" s="16">
        <f t="shared" si="5"/>
        <v>0</v>
      </c>
      <c r="G39" s="16">
        <f t="shared" si="6"/>
        <v>0</v>
      </c>
      <c r="H39" s="16">
        <f t="shared" si="7"/>
        <v>626.3841683289423</v>
      </c>
      <c r="I39" s="16">
        <f t="shared" si="8"/>
        <v>0</v>
      </c>
      <c r="J39" s="16">
        <f t="shared" si="9"/>
        <v>132.63148908906794</v>
      </c>
      <c r="K39" s="16">
        <f t="shared" si="10"/>
        <v>542.3276021464006</v>
      </c>
      <c r="L39" s="16">
        <f t="shared" si="11"/>
        <v>0</v>
      </c>
      <c r="M39" s="16">
        <f t="shared" si="12"/>
        <v>49.428856937117615</v>
      </c>
      <c r="N39" s="16">
        <f t="shared" si="13"/>
        <v>88.81253346711418</v>
      </c>
      <c r="O39" s="17">
        <f t="shared" si="26"/>
        <v>3184.0983053341884</v>
      </c>
      <c r="Q39" s="15">
        <v>1995</v>
      </c>
      <c r="R39" s="16">
        <f t="shared" si="14"/>
        <v>790.6313508517711</v>
      </c>
      <c r="S39" s="16">
        <f t="shared" si="15"/>
        <v>983.2852445837442</v>
      </c>
      <c r="T39" s="16">
        <f t="shared" si="16"/>
        <v>0</v>
      </c>
      <c r="U39" s="16">
        <f t="shared" si="17"/>
        <v>0</v>
      </c>
      <c r="V39" s="16">
        <f t="shared" si="18"/>
        <v>0</v>
      </c>
      <c r="W39" s="16">
        <f t="shared" si="19"/>
        <v>627.0776548096462</v>
      </c>
      <c r="X39" s="16">
        <f t="shared" si="20"/>
        <v>0</v>
      </c>
      <c r="Y39" s="16">
        <f t="shared" si="21"/>
        <v>132.63148908906794</v>
      </c>
      <c r="Z39" s="16">
        <f t="shared" si="22"/>
        <v>544.6943653259832</v>
      </c>
      <c r="AA39" s="16">
        <f t="shared" si="23"/>
        <v>0</v>
      </c>
      <c r="AB39" s="16">
        <f t="shared" si="24"/>
        <v>49.483169272208656</v>
      </c>
      <c r="AC39" s="16">
        <f t="shared" si="25"/>
        <v>89.2718362510681</v>
      </c>
      <c r="AD39" s="17">
        <f t="shared" si="27"/>
        <v>3217.0751101834894</v>
      </c>
    </row>
    <row r="40" spans="2:30" ht="12.75">
      <c r="B40" s="15">
        <v>1996</v>
      </c>
      <c r="C40" s="16">
        <f t="shared" si="2"/>
        <v>812.7154994236818</v>
      </c>
      <c r="D40" s="16">
        <f t="shared" si="3"/>
        <v>999.7783443233034</v>
      </c>
      <c r="E40" s="16">
        <f t="shared" si="4"/>
        <v>0</v>
      </c>
      <c r="F40" s="16">
        <f t="shared" si="5"/>
        <v>0</v>
      </c>
      <c r="G40" s="16">
        <f t="shared" si="6"/>
        <v>0</v>
      </c>
      <c r="H40" s="16">
        <f t="shared" si="7"/>
        <v>391.4306653551132</v>
      </c>
      <c r="I40" s="16">
        <f t="shared" si="8"/>
        <v>0</v>
      </c>
      <c r="J40" s="16">
        <f t="shared" si="9"/>
        <v>129.63563649272064</v>
      </c>
      <c r="K40" s="16">
        <f t="shared" si="10"/>
        <v>562.964824952993</v>
      </c>
      <c r="L40" s="16">
        <f t="shared" si="11"/>
        <v>0</v>
      </c>
      <c r="M40" s="16">
        <f t="shared" si="12"/>
        <v>45.638030568110075</v>
      </c>
      <c r="N40" s="16">
        <f t="shared" si="13"/>
        <v>93.16980550715208</v>
      </c>
      <c r="O40" s="17">
        <f t="shared" si="26"/>
        <v>3035.332806623074</v>
      </c>
      <c r="Q40" s="15">
        <v>1996</v>
      </c>
      <c r="R40" s="16">
        <f t="shared" si="14"/>
        <v>799.7456287854264</v>
      </c>
      <c r="S40" s="16">
        <f t="shared" si="15"/>
        <v>988.1665636014039</v>
      </c>
      <c r="T40" s="16">
        <f t="shared" si="16"/>
        <v>0</v>
      </c>
      <c r="U40" s="16">
        <f t="shared" si="17"/>
        <v>0</v>
      </c>
      <c r="V40" s="16">
        <f t="shared" si="18"/>
        <v>0</v>
      </c>
      <c r="W40" s="16">
        <f t="shared" si="19"/>
        <v>390.86692097697085</v>
      </c>
      <c r="X40" s="16">
        <f t="shared" si="20"/>
        <v>0</v>
      </c>
      <c r="Y40" s="16">
        <f t="shared" si="21"/>
        <v>129.63563649272064</v>
      </c>
      <c r="Z40" s="16">
        <f t="shared" si="22"/>
        <v>560.8814207958337</v>
      </c>
      <c r="AA40" s="16">
        <f t="shared" si="23"/>
        <v>0</v>
      </c>
      <c r="AB40" s="16">
        <f t="shared" si="24"/>
        <v>45.5911023328002</v>
      </c>
      <c r="AC40" s="16">
        <f t="shared" si="25"/>
        <v>92.77176307634359</v>
      </c>
      <c r="AD40" s="17">
        <f t="shared" si="27"/>
        <v>3007.6590360614996</v>
      </c>
    </row>
    <row r="41" spans="2:30" ht="12.75">
      <c r="B41" s="15">
        <v>1997</v>
      </c>
      <c r="C41" s="16">
        <f t="shared" si="2"/>
        <v>773.9774999843356</v>
      </c>
      <c r="D41" s="16">
        <f t="shared" si="3"/>
        <v>1026.148866672009</v>
      </c>
      <c r="E41" s="16">
        <f t="shared" si="4"/>
        <v>0</v>
      </c>
      <c r="F41" s="16">
        <f t="shared" si="5"/>
        <v>0</v>
      </c>
      <c r="G41" s="16">
        <f t="shared" si="6"/>
        <v>0</v>
      </c>
      <c r="H41" s="16">
        <f t="shared" si="7"/>
        <v>354.2543268284143</v>
      </c>
      <c r="I41" s="16">
        <f t="shared" si="8"/>
        <v>0</v>
      </c>
      <c r="J41" s="16">
        <f t="shared" si="9"/>
        <v>132.73597342888274</v>
      </c>
      <c r="K41" s="16">
        <f t="shared" si="10"/>
        <v>559.7439611122302</v>
      </c>
      <c r="L41" s="16">
        <f t="shared" si="11"/>
        <v>0</v>
      </c>
      <c r="M41" s="16">
        <f t="shared" si="12"/>
        <v>42.5898948354993</v>
      </c>
      <c r="N41" s="16">
        <f t="shared" si="13"/>
        <v>113.56475877497994</v>
      </c>
      <c r="O41" s="17">
        <f t="shared" si="26"/>
        <v>3003.015281636351</v>
      </c>
      <c r="Q41" s="15">
        <v>1997</v>
      </c>
      <c r="R41" s="16">
        <f t="shared" si="14"/>
        <v>797.6885753769677</v>
      </c>
      <c r="S41" s="16">
        <f t="shared" si="15"/>
        <v>1047.5921995077201</v>
      </c>
      <c r="T41" s="16">
        <f t="shared" si="16"/>
        <v>0</v>
      </c>
      <c r="U41" s="16">
        <f t="shared" si="17"/>
        <v>0</v>
      </c>
      <c r="V41" s="16">
        <f t="shared" si="18"/>
        <v>0</v>
      </c>
      <c r="W41" s="16">
        <f t="shared" si="19"/>
        <v>355.2879658705396</v>
      </c>
      <c r="X41" s="16">
        <f t="shared" si="20"/>
        <v>0</v>
      </c>
      <c r="Y41" s="16">
        <f t="shared" si="21"/>
        <v>132.73597342888274</v>
      </c>
      <c r="Z41" s="16">
        <f t="shared" si="22"/>
        <v>563.5443709022744</v>
      </c>
      <c r="AA41" s="16">
        <f t="shared" si="23"/>
        <v>0</v>
      </c>
      <c r="AB41" s="16">
        <f t="shared" si="24"/>
        <v>42.67131689738079</v>
      </c>
      <c r="AC41" s="16">
        <f t="shared" si="25"/>
        <v>114.47052740097088</v>
      </c>
      <c r="AD41" s="17">
        <f t="shared" si="27"/>
        <v>3053.9909293847354</v>
      </c>
    </row>
    <row r="42" spans="2:30" ht="12.75">
      <c r="B42" s="15">
        <v>1998</v>
      </c>
      <c r="C42" s="16">
        <f t="shared" si="2"/>
        <v>785.2360418803742</v>
      </c>
      <c r="D42" s="16">
        <f t="shared" si="3"/>
        <v>1055.4661678945843</v>
      </c>
      <c r="E42" s="16">
        <f t="shared" si="4"/>
        <v>0</v>
      </c>
      <c r="F42" s="16">
        <f t="shared" si="5"/>
        <v>0</v>
      </c>
      <c r="G42" s="16">
        <f t="shared" si="6"/>
        <v>0</v>
      </c>
      <c r="H42" s="16">
        <f t="shared" si="7"/>
        <v>306.7102108857901</v>
      </c>
      <c r="I42" s="16">
        <f t="shared" si="8"/>
        <v>0</v>
      </c>
      <c r="J42" s="16">
        <f t="shared" si="9"/>
        <v>132.6671928628675</v>
      </c>
      <c r="K42" s="16">
        <f t="shared" si="10"/>
        <v>545.5779055702405</v>
      </c>
      <c r="L42" s="16">
        <f t="shared" si="11"/>
        <v>0</v>
      </c>
      <c r="M42" s="16">
        <f t="shared" si="12"/>
        <v>39.919380998838</v>
      </c>
      <c r="N42" s="16">
        <f t="shared" si="13"/>
        <v>131.24141965095515</v>
      </c>
      <c r="O42" s="17">
        <f t="shared" si="26"/>
        <v>2996.8183197436497</v>
      </c>
      <c r="Q42" s="15">
        <v>1998</v>
      </c>
      <c r="R42" s="16">
        <f t="shared" si="14"/>
        <v>799.2812699802498</v>
      </c>
      <c r="S42" s="16">
        <f t="shared" si="15"/>
        <v>1068.2671467735895</v>
      </c>
      <c r="T42" s="16">
        <f t="shared" si="16"/>
        <v>0</v>
      </c>
      <c r="U42" s="16">
        <f t="shared" si="17"/>
        <v>0</v>
      </c>
      <c r="V42" s="16">
        <f t="shared" si="18"/>
        <v>0</v>
      </c>
      <c r="W42" s="16">
        <f t="shared" si="19"/>
        <v>307.3506832386754</v>
      </c>
      <c r="X42" s="16">
        <f t="shared" si="20"/>
        <v>0</v>
      </c>
      <c r="Y42" s="16">
        <f t="shared" si="21"/>
        <v>132.6671928628675</v>
      </c>
      <c r="Z42" s="16">
        <f t="shared" si="22"/>
        <v>547.8082510385173</v>
      </c>
      <c r="AA42" s="16">
        <f t="shared" si="23"/>
        <v>0</v>
      </c>
      <c r="AB42" s="16">
        <f t="shared" si="24"/>
        <v>39.96599611417718</v>
      </c>
      <c r="AC42" s="16">
        <f t="shared" si="25"/>
        <v>131.8735427128434</v>
      </c>
      <c r="AD42" s="17">
        <f t="shared" si="27"/>
        <v>3027.21408272092</v>
      </c>
    </row>
    <row r="43" spans="2:30" ht="12.75">
      <c r="B43" s="15">
        <v>1999</v>
      </c>
      <c r="C43" s="16">
        <f t="shared" si="2"/>
        <v>764.8306010505585</v>
      </c>
      <c r="D43" s="16">
        <f t="shared" si="3"/>
        <v>1067.750027027088</v>
      </c>
      <c r="E43" s="16">
        <f t="shared" si="4"/>
        <v>0</v>
      </c>
      <c r="F43" s="16">
        <f t="shared" si="5"/>
        <v>0</v>
      </c>
      <c r="G43" s="16">
        <f t="shared" si="6"/>
        <v>0</v>
      </c>
      <c r="H43" s="16">
        <f t="shared" si="7"/>
        <v>314.1955540733816</v>
      </c>
      <c r="I43" s="16">
        <f t="shared" si="8"/>
        <v>0</v>
      </c>
      <c r="J43" s="16">
        <f t="shared" si="9"/>
        <v>129.79562887442492</v>
      </c>
      <c r="K43" s="16">
        <f t="shared" si="10"/>
        <v>516.9759799153353</v>
      </c>
      <c r="L43" s="16">
        <f t="shared" si="11"/>
        <v>0</v>
      </c>
      <c r="M43" s="16">
        <f t="shared" si="12"/>
        <v>37.43946120173053</v>
      </c>
      <c r="N43" s="16">
        <f t="shared" si="13"/>
        <v>143.57492938749732</v>
      </c>
      <c r="O43" s="17">
        <f t="shared" si="26"/>
        <v>2974.562181530016</v>
      </c>
      <c r="Q43" s="15">
        <v>1999</v>
      </c>
      <c r="R43" s="16">
        <f t="shared" si="14"/>
        <v>785.1160833226805</v>
      </c>
      <c r="S43" s="16">
        <f t="shared" si="15"/>
        <v>1085.9071639454523</v>
      </c>
      <c r="T43" s="16">
        <f t="shared" si="16"/>
        <v>0</v>
      </c>
      <c r="U43" s="16">
        <f t="shared" si="17"/>
        <v>0</v>
      </c>
      <c r="V43" s="16">
        <f t="shared" si="18"/>
        <v>0</v>
      </c>
      <c r="W43" s="16">
        <f t="shared" si="19"/>
        <v>315.098890564385</v>
      </c>
      <c r="X43" s="16">
        <f t="shared" si="20"/>
        <v>0</v>
      </c>
      <c r="Y43" s="16">
        <f t="shared" si="21"/>
        <v>129.79562887442492</v>
      </c>
      <c r="Z43" s="16">
        <f t="shared" si="22"/>
        <v>520.0252929030655</v>
      </c>
      <c r="AA43" s="16">
        <f t="shared" si="23"/>
        <v>0</v>
      </c>
      <c r="AB43" s="16">
        <f t="shared" si="24"/>
        <v>37.50216555254215</v>
      </c>
      <c r="AC43" s="16">
        <f t="shared" si="25"/>
        <v>144.57780649298385</v>
      </c>
      <c r="AD43" s="17">
        <f t="shared" si="27"/>
        <v>3018.023031655534</v>
      </c>
    </row>
    <row r="44" spans="2:30" ht="12.75">
      <c r="B44" s="15">
        <v>2000</v>
      </c>
      <c r="C44" s="16">
        <f t="shared" si="2"/>
        <v>775.6405158525833</v>
      </c>
      <c r="D44" s="16">
        <f t="shared" si="3"/>
        <v>1126.6746657356728</v>
      </c>
      <c r="E44" s="16">
        <f t="shared" si="4"/>
        <v>0</v>
      </c>
      <c r="F44" s="16">
        <f t="shared" si="5"/>
        <v>0</v>
      </c>
      <c r="G44" s="16">
        <f t="shared" si="6"/>
        <v>0</v>
      </c>
      <c r="H44" s="16">
        <f t="shared" si="7"/>
        <v>496.6284360458556</v>
      </c>
      <c r="I44" s="16">
        <f t="shared" si="8"/>
        <v>0</v>
      </c>
      <c r="J44" s="16">
        <f t="shared" si="9"/>
        <v>135.0514946549506</v>
      </c>
      <c r="K44" s="16">
        <f t="shared" si="10"/>
        <v>360.07970933625063</v>
      </c>
      <c r="L44" s="16">
        <f t="shared" si="11"/>
        <v>0</v>
      </c>
      <c r="M44" s="16">
        <f t="shared" si="12"/>
        <v>35.86689737536716</v>
      </c>
      <c r="N44" s="16">
        <f t="shared" si="13"/>
        <v>126.49299389445005</v>
      </c>
      <c r="O44" s="17">
        <f t="shared" si="26"/>
        <v>3056.4347128951304</v>
      </c>
      <c r="Q44" s="15">
        <v>2000</v>
      </c>
      <c r="R44" s="16">
        <f t="shared" si="14"/>
        <v>813.0949312376683</v>
      </c>
      <c r="S44" s="16">
        <f t="shared" si="15"/>
        <v>1160.7539174058088</v>
      </c>
      <c r="T44" s="16">
        <f t="shared" si="16"/>
        <v>0</v>
      </c>
      <c r="U44" s="16">
        <f t="shared" si="17"/>
        <v>0</v>
      </c>
      <c r="V44" s="16">
        <f t="shared" si="18"/>
        <v>0</v>
      </c>
      <c r="W44" s="16">
        <f t="shared" si="19"/>
        <v>498.34691462977423</v>
      </c>
      <c r="X44" s="16">
        <f t="shared" si="20"/>
        <v>0</v>
      </c>
      <c r="Y44" s="16">
        <f t="shared" si="21"/>
        <v>135.0514946549506</v>
      </c>
      <c r="Z44" s="16">
        <f t="shared" si="22"/>
        <v>363.9553207114384</v>
      </c>
      <c r="AA44" s="16">
        <f t="shared" si="23"/>
        <v>0</v>
      </c>
      <c r="AB44" s="16">
        <f t="shared" si="24"/>
        <v>35.97065060438534</v>
      </c>
      <c r="AC44" s="16">
        <f t="shared" si="25"/>
        <v>128.0754499990205</v>
      </c>
      <c r="AD44" s="17">
        <f t="shared" si="27"/>
        <v>3135.2486792430464</v>
      </c>
    </row>
    <row r="45" spans="2:30" ht="12.75">
      <c r="B45" s="15">
        <v>2001</v>
      </c>
      <c r="C45" s="16">
        <f t="shared" si="2"/>
        <v>794.8238813674476</v>
      </c>
      <c r="D45" s="16">
        <f t="shared" si="3"/>
        <v>1148.7640286393814</v>
      </c>
      <c r="E45" s="16">
        <f t="shared" si="4"/>
        <v>0</v>
      </c>
      <c r="F45" s="16">
        <f t="shared" si="5"/>
        <v>0</v>
      </c>
      <c r="G45" s="16">
        <f t="shared" si="6"/>
        <v>0</v>
      </c>
      <c r="H45" s="16">
        <f t="shared" si="7"/>
        <v>510.0875437826756</v>
      </c>
      <c r="I45" s="16">
        <f t="shared" si="8"/>
        <v>0</v>
      </c>
      <c r="J45" s="16">
        <f t="shared" si="9"/>
        <v>138.03703120106948</v>
      </c>
      <c r="K45" s="16">
        <f t="shared" si="10"/>
        <v>348.9503651772631</v>
      </c>
      <c r="L45" s="16">
        <f t="shared" si="11"/>
        <v>0</v>
      </c>
      <c r="M45" s="16">
        <f t="shared" si="12"/>
        <v>33.39627005984657</v>
      </c>
      <c r="N45" s="16">
        <f t="shared" si="13"/>
        <v>118.06115937358145</v>
      </c>
      <c r="O45" s="17">
        <f t="shared" si="26"/>
        <v>3092.120279601266</v>
      </c>
      <c r="Q45" s="15">
        <v>2001</v>
      </c>
      <c r="R45" s="16">
        <f t="shared" si="14"/>
        <v>818.730843239392</v>
      </c>
      <c r="S45" s="16">
        <f t="shared" si="15"/>
        <v>1171.0877113730671</v>
      </c>
      <c r="T45" s="16">
        <f t="shared" si="16"/>
        <v>0</v>
      </c>
      <c r="U45" s="16">
        <f t="shared" si="17"/>
        <v>0</v>
      </c>
      <c r="V45" s="16">
        <f t="shared" si="18"/>
        <v>0</v>
      </c>
      <c r="W45" s="16">
        <f t="shared" si="19"/>
        <v>511.18176219143527</v>
      </c>
      <c r="X45" s="16">
        <f t="shared" si="20"/>
        <v>0</v>
      </c>
      <c r="Y45" s="16">
        <f t="shared" si="21"/>
        <v>138.03703120106948</v>
      </c>
      <c r="Z45" s="16">
        <f t="shared" si="22"/>
        <v>351.3652143405221</v>
      </c>
      <c r="AA45" s="16">
        <f t="shared" si="23"/>
        <v>0</v>
      </c>
      <c r="AB45" s="16">
        <f t="shared" si="24"/>
        <v>33.45557599817515</v>
      </c>
      <c r="AC45" s="16">
        <f t="shared" si="25"/>
        <v>119.0071998031707</v>
      </c>
      <c r="AD45" s="17">
        <f t="shared" si="27"/>
        <v>3142.8653381468316</v>
      </c>
    </row>
    <row r="46" spans="2:30" ht="12.75">
      <c r="B46" s="15">
        <v>2002</v>
      </c>
      <c r="C46" s="16">
        <f t="shared" si="2"/>
        <v>768.7213295441287</v>
      </c>
      <c r="D46" s="16">
        <f t="shared" si="3"/>
        <v>1147.4790659965188</v>
      </c>
      <c r="E46" s="16">
        <f t="shared" si="4"/>
        <v>0</v>
      </c>
      <c r="F46" s="16">
        <f t="shared" si="5"/>
        <v>0</v>
      </c>
      <c r="G46" s="16">
        <f t="shared" si="6"/>
        <v>0</v>
      </c>
      <c r="H46" s="16">
        <f t="shared" si="7"/>
        <v>460.8727158515862</v>
      </c>
      <c r="I46" s="16">
        <f t="shared" si="8"/>
        <v>0</v>
      </c>
      <c r="J46" s="16">
        <f t="shared" si="9"/>
        <v>136.3157028455949</v>
      </c>
      <c r="K46" s="16">
        <f t="shared" si="10"/>
        <v>310.4830435050309</v>
      </c>
      <c r="L46" s="16">
        <f t="shared" si="11"/>
        <v>0</v>
      </c>
      <c r="M46" s="16">
        <f t="shared" si="12"/>
        <v>30.88956515407225</v>
      </c>
      <c r="N46" s="16">
        <f t="shared" si="13"/>
        <v>133.07274160698452</v>
      </c>
      <c r="O46" s="17">
        <f t="shared" si="26"/>
        <v>2987.8341645039163</v>
      </c>
      <c r="Q46" s="15">
        <v>2002</v>
      </c>
      <c r="R46" s="16">
        <f t="shared" si="14"/>
        <v>800.6141824137768</v>
      </c>
      <c r="S46" s="16">
        <f t="shared" si="15"/>
        <v>1177.4719530155323</v>
      </c>
      <c r="T46" s="16">
        <f t="shared" si="16"/>
        <v>0</v>
      </c>
      <c r="U46" s="16">
        <f t="shared" si="17"/>
        <v>0</v>
      </c>
      <c r="V46" s="16">
        <f t="shared" si="18"/>
        <v>0</v>
      </c>
      <c r="W46" s="16">
        <f t="shared" si="19"/>
        <v>462.2871141195692</v>
      </c>
      <c r="X46" s="16">
        <f t="shared" si="20"/>
        <v>0</v>
      </c>
      <c r="Y46" s="16">
        <f t="shared" si="21"/>
        <v>136.3157028455949</v>
      </c>
      <c r="Z46" s="16">
        <f t="shared" si="22"/>
        <v>313.32040712060007</v>
      </c>
      <c r="AA46" s="16">
        <f t="shared" si="23"/>
        <v>0</v>
      </c>
      <c r="AB46" s="16">
        <f t="shared" si="24"/>
        <v>30.965372692997573</v>
      </c>
      <c r="AC46" s="16">
        <f t="shared" si="25"/>
        <v>134.53712892580336</v>
      </c>
      <c r="AD46" s="17">
        <f t="shared" si="27"/>
        <v>3055.5118611338744</v>
      </c>
    </row>
    <row r="47" spans="2:30" ht="12.75">
      <c r="B47" s="15">
        <v>2003</v>
      </c>
      <c r="C47" s="16">
        <f t="shared" si="2"/>
        <v>779.1845271234656</v>
      </c>
      <c r="D47" s="16">
        <f t="shared" si="3"/>
        <v>1149.6820998897197</v>
      </c>
      <c r="E47" s="16">
        <f t="shared" si="4"/>
        <v>0</v>
      </c>
      <c r="F47" s="16">
        <f t="shared" si="5"/>
        <v>0</v>
      </c>
      <c r="G47" s="16">
        <f t="shared" si="6"/>
        <v>0</v>
      </c>
      <c r="H47" s="16">
        <f t="shared" si="7"/>
        <v>479.6740096053558</v>
      </c>
      <c r="I47" s="16">
        <f t="shared" si="8"/>
        <v>0</v>
      </c>
      <c r="J47" s="16">
        <f t="shared" si="9"/>
        <v>134.08930822297822</v>
      </c>
      <c r="K47" s="16">
        <f t="shared" si="10"/>
        <v>266.28522195983237</v>
      </c>
      <c r="L47" s="16">
        <f t="shared" si="11"/>
        <v>0</v>
      </c>
      <c r="M47" s="16">
        <f t="shared" si="12"/>
        <v>28.95937152851122</v>
      </c>
      <c r="N47" s="16">
        <f t="shared" si="13"/>
        <v>114.48909935986353</v>
      </c>
      <c r="O47" s="17">
        <f t="shared" si="26"/>
        <v>2952.3636376897266</v>
      </c>
      <c r="Q47" s="15">
        <v>2003</v>
      </c>
      <c r="R47" s="16">
        <f t="shared" si="14"/>
        <v>794.9930692470814</v>
      </c>
      <c r="S47" s="16">
        <f t="shared" si="15"/>
        <v>1164.600778636448</v>
      </c>
      <c r="T47" s="16">
        <f t="shared" si="16"/>
        <v>0</v>
      </c>
      <c r="U47" s="16">
        <f t="shared" si="17"/>
        <v>0</v>
      </c>
      <c r="V47" s="16">
        <f t="shared" si="18"/>
        <v>0</v>
      </c>
      <c r="W47" s="16">
        <f t="shared" si="19"/>
        <v>480.38539223734693</v>
      </c>
      <c r="X47" s="16">
        <f t="shared" si="20"/>
        <v>0</v>
      </c>
      <c r="Y47" s="16">
        <f t="shared" si="21"/>
        <v>134.08930822297822</v>
      </c>
      <c r="Z47" s="16">
        <f t="shared" si="22"/>
        <v>267.49849605754275</v>
      </c>
      <c r="AA47" s="16">
        <f t="shared" si="23"/>
        <v>0</v>
      </c>
      <c r="AB47" s="16">
        <f t="shared" si="24"/>
        <v>28.99582273223056</v>
      </c>
      <c r="AC47" s="16">
        <f t="shared" si="25"/>
        <v>115.12489620744152</v>
      </c>
      <c r="AD47" s="17">
        <f t="shared" si="27"/>
        <v>2985.6877633410695</v>
      </c>
    </row>
    <row r="48" spans="2:30" ht="12.75">
      <c r="B48" s="15">
        <v>2004</v>
      </c>
      <c r="C48" s="16">
        <f t="shared" si="2"/>
        <v>758.9934152417657</v>
      </c>
      <c r="D48" s="16">
        <f t="shared" si="3"/>
        <v>1140.426645080499</v>
      </c>
      <c r="E48" s="16">
        <f t="shared" si="4"/>
        <v>0</v>
      </c>
      <c r="F48" s="16">
        <f t="shared" si="5"/>
        <v>0</v>
      </c>
      <c r="G48" s="16">
        <f t="shared" si="6"/>
        <v>0</v>
      </c>
      <c r="H48" s="16">
        <f t="shared" si="7"/>
        <v>453.0765529900359</v>
      </c>
      <c r="I48" s="16">
        <f t="shared" si="8"/>
        <v>0</v>
      </c>
      <c r="J48" s="16">
        <f t="shared" si="9"/>
        <v>136.63261670223818</v>
      </c>
      <c r="K48" s="16">
        <f t="shared" si="10"/>
        <v>268.07396243358255</v>
      </c>
      <c r="L48" s="16">
        <f t="shared" si="11"/>
        <v>0</v>
      </c>
      <c r="M48" s="16">
        <f t="shared" si="12"/>
        <v>27.47832974559441</v>
      </c>
      <c r="N48" s="16">
        <f t="shared" si="13"/>
        <v>109.04674019877433</v>
      </c>
      <c r="O48" s="17">
        <f t="shared" si="26"/>
        <v>2893.72826239249</v>
      </c>
      <c r="Q48" s="15">
        <v>2004</v>
      </c>
      <c r="R48" s="16">
        <f t="shared" si="14"/>
        <v>775.7798191013121</v>
      </c>
      <c r="S48" s="16">
        <f t="shared" si="15"/>
        <v>1155.8366114945497</v>
      </c>
      <c r="T48" s="16">
        <f t="shared" si="16"/>
        <v>0</v>
      </c>
      <c r="U48" s="16">
        <f t="shared" si="17"/>
        <v>0</v>
      </c>
      <c r="V48" s="16">
        <f t="shared" si="18"/>
        <v>0</v>
      </c>
      <c r="W48" s="16">
        <f t="shared" si="19"/>
        <v>453.8695915739129</v>
      </c>
      <c r="X48" s="16">
        <f t="shared" si="20"/>
        <v>0</v>
      </c>
      <c r="Y48" s="16">
        <f t="shared" si="21"/>
        <v>136.63261670223818</v>
      </c>
      <c r="Z48" s="16">
        <f t="shared" si="22"/>
        <v>269.3334777411945</v>
      </c>
      <c r="AA48" s="16">
        <f t="shared" si="23"/>
        <v>0</v>
      </c>
      <c r="AB48" s="16">
        <f t="shared" si="24"/>
        <v>27.516187673126204</v>
      </c>
      <c r="AC48" s="16">
        <f t="shared" si="25"/>
        <v>109.70160783104609</v>
      </c>
      <c r="AD48" s="17">
        <f t="shared" si="27"/>
        <v>2928.6699121173797</v>
      </c>
    </row>
    <row r="49" spans="2:30" ht="12.75">
      <c r="B49" s="15">
        <v>2005</v>
      </c>
      <c r="C49" s="16">
        <f t="shared" si="2"/>
        <v>763.1238958304701</v>
      </c>
      <c r="D49" s="16">
        <f t="shared" si="3"/>
        <v>1160.8114872526994</v>
      </c>
      <c r="E49" s="16">
        <f t="shared" si="4"/>
        <v>0</v>
      </c>
      <c r="F49" s="16">
        <f t="shared" si="5"/>
        <v>0</v>
      </c>
      <c r="G49" s="16">
        <f t="shared" si="6"/>
        <v>0</v>
      </c>
      <c r="H49" s="16">
        <f t="shared" si="7"/>
        <v>507.3148431163399</v>
      </c>
      <c r="I49" s="16">
        <f t="shared" si="8"/>
        <v>0</v>
      </c>
      <c r="J49" s="16">
        <f t="shared" si="9"/>
        <v>137.76959543927967</v>
      </c>
      <c r="K49" s="16">
        <f t="shared" si="10"/>
        <v>255.55390398435185</v>
      </c>
      <c r="L49" s="16">
        <f t="shared" si="11"/>
        <v>0</v>
      </c>
      <c r="M49" s="16">
        <f t="shared" si="12"/>
        <v>23.875139347895132</v>
      </c>
      <c r="N49" s="16">
        <f t="shared" si="13"/>
        <v>95.90970165638556</v>
      </c>
      <c r="O49" s="17">
        <f t="shared" si="26"/>
        <v>2944.358566627422</v>
      </c>
      <c r="Q49" s="15">
        <v>2005</v>
      </c>
      <c r="R49" s="16">
        <f t="shared" si="14"/>
        <v>767.8087077315473</v>
      </c>
      <c r="S49" s="16">
        <f t="shared" si="15"/>
        <v>1165.1429659408382</v>
      </c>
      <c r="T49" s="16">
        <f t="shared" si="16"/>
        <v>0</v>
      </c>
      <c r="U49" s="16">
        <f t="shared" si="17"/>
        <v>0</v>
      </c>
      <c r="V49" s="16">
        <f t="shared" si="18"/>
        <v>0</v>
      </c>
      <c r="W49" s="16">
        <f t="shared" si="19"/>
        <v>507.53875333167997</v>
      </c>
      <c r="X49" s="16">
        <f t="shared" si="20"/>
        <v>0</v>
      </c>
      <c r="Y49" s="16">
        <f t="shared" si="21"/>
        <v>137.76959543927967</v>
      </c>
      <c r="Z49" s="16">
        <f t="shared" si="22"/>
        <v>255.89943728062696</v>
      </c>
      <c r="AA49" s="16">
        <f t="shared" si="23"/>
        <v>0</v>
      </c>
      <c r="AB49" s="16">
        <f t="shared" si="24"/>
        <v>23.88448482653223</v>
      </c>
      <c r="AC49" s="16">
        <f t="shared" si="25"/>
        <v>96.0918207036195</v>
      </c>
      <c r="AD49" s="17">
        <f t="shared" si="27"/>
        <v>2954.1357652541233</v>
      </c>
    </row>
    <row r="50" spans="2:30" ht="12.75">
      <c r="B50" s="15">
        <v>2006</v>
      </c>
      <c r="C50" s="16">
        <f t="shared" si="2"/>
        <v>739.5720063936201</v>
      </c>
      <c r="D50" s="16">
        <f t="shared" si="3"/>
        <v>1133.6421007534605</v>
      </c>
      <c r="E50" s="16">
        <f t="shared" si="4"/>
        <v>0</v>
      </c>
      <c r="F50" s="16">
        <f t="shared" si="5"/>
        <v>0</v>
      </c>
      <c r="G50" s="16">
        <f t="shared" si="6"/>
        <v>0</v>
      </c>
      <c r="H50" s="16">
        <f t="shared" si="7"/>
        <v>516.9616909806576</v>
      </c>
      <c r="I50" s="16">
        <f t="shared" si="8"/>
        <v>0</v>
      </c>
      <c r="J50" s="16">
        <f t="shared" si="9"/>
        <v>143.2597429801391</v>
      </c>
      <c r="K50" s="16">
        <f t="shared" si="10"/>
        <v>252.26912305555982</v>
      </c>
      <c r="L50" s="16">
        <f t="shared" si="11"/>
        <v>0</v>
      </c>
      <c r="M50" s="16">
        <f t="shared" si="12"/>
        <v>22.503580542895268</v>
      </c>
      <c r="N50" s="16">
        <f t="shared" si="13"/>
        <v>104.6976603011192</v>
      </c>
      <c r="O50" s="17">
        <f t="shared" si="26"/>
        <v>2912.9059050074516</v>
      </c>
      <c r="Q50" s="15">
        <v>2006</v>
      </c>
      <c r="R50" s="16">
        <f t="shared" si="14"/>
        <v>762.362105910061</v>
      </c>
      <c r="S50" s="16">
        <f t="shared" si="15"/>
        <v>1154.0861648864752</v>
      </c>
      <c r="T50" s="16">
        <f t="shared" si="16"/>
        <v>0</v>
      </c>
      <c r="U50" s="16">
        <f t="shared" si="17"/>
        <v>0</v>
      </c>
      <c r="V50" s="16">
        <f t="shared" si="18"/>
        <v>0</v>
      </c>
      <c r="W50" s="16">
        <f t="shared" si="19"/>
        <v>518.0483471485198</v>
      </c>
      <c r="X50" s="16">
        <f t="shared" si="20"/>
        <v>0</v>
      </c>
      <c r="Y50" s="16">
        <f t="shared" si="21"/>
        <v>143.2597429801391</v>
      </c>
      <c r="Z50" s="16">
        <f t="shared" si="22"/>
        <v>257.9915934799614</v>
      </c>
      <c r="AA50" s="16">
        <f t="shared" si="23"/>
        <v>0</v>
      </c>
      <c r="AB50" s="16">
        <f t="shared" si="24"/>
        <v>22.54956357595589</v>
      </c>
      <c r="AC50" s="16">
        <f t="shared" si="25"/>
        <v>105.57829939185741</v>
      </c>
      <c r="AD50" s="17">
        <f t="shared" si="27"/>
        <v>2963.87581737297</v>
      </c>
    </row>
    <row r="51" spans="2:30" ht="12.75">
      <c r="B51" s="15">
        <v>2007</v>
      </c>
      <c r="C51" s="16">
        <f t="shared" si="2"/>
        <v>0</v>
      </c>
      <c r="D51" s="16">
        <f t="shared" si="3"/>
        <v>0</v>
      </c>
      <c r="E51" s="16">
        <f t="shared" si="4"/>
        <v>0</v>
      </c>
      <c r="F51" s="16">
        <f t="shared" si="5"/>
        <v>0</v>
      </c>
      <c r="G51" s="16">
        <f t="shared" si="6"/>
        <v>0</v>
      </c>
      <c r="H51" s="16">
        <f t="shared" si="7"/>
        <v>0</v>
      </c>
      <c r="I51" s="16">
        <f t="shared" si="8"/>
        <v>0</v>
      </c>
      <c r="J51" s="16">
        <f t="shared" si="9"/>
        <v>0</v>
      </c>
      <c r="K51" s="16">
        <f t="shared" si="10"/>
        <v>0</v>
      </c>
      <c r="L51" s="16">
        <f t="shared" si="11"/>
        <v>0</v>
      </c>
      <c r="M51" s="16">
        <f t="shared" si="12"/>
        <v>0</v>
      </c>
      <c r="N51" s="16">
        <f t="shared" si="13"/>
        <v>0</v>
      </c>
      <c r="O51" s="17">
        <f t="shared" si="26"/>
        <v>0</v>
      </c>
      <c r="Q51" s="15">
        <v>2007</v>
      </c>
      <c r="R51" s="16">
        <f t="shared" si="14"/>
        <v>0</v>
      </c>
      <c r="S51" s="16">
        <f t="shared" si="15"/>
        <v>0</v>
      </c>
      <c r="T51" s="16">
        <f t="shared" si="16"/>
        <v>0</v>
      </c>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17">
        <f t="shared" si="27"/>
        <v>0</v>
      </c>
    </row>
    <row r="52" spans="2:30" ht="12.75">
      <c r="B52" s="15">
        <v>2008</v>
      </c>
      <c r="C52" s="16">
        <f t="shared" si="2"/>
        <v>0</v>
      </c>
      <c r="D52" s="16">
        <f t="shared" si="3"/>
        <v>0</v>
      </c>
      <c r="E52" s="16">
        <f t="shared" si="4"/>
        <v>0</v>
      </c>
      <c r="F52" s="16">
        <f t="shared" si="5"/>
        <v>0</v>
      </c>
      <c r="G52" s="16">
        <f t="shared" si="6"/>
        <v>0</v>
      </c>
      <c r="H52" s="16">
        <f t="shared" si="7"/>
        <v>0</v>
      </c>
      <c r="I52" s="16">
        <f t="shared" si="8"/>
        <v>0</v>
      </c>
      <c r="J52" s="16">
        <f t="shared" si="9"/>
        <v>0</v>
      </c>
      <c r="K52" s="16">
        <f t="shared" si="10"/>
        <v>0</v>
      </c>
      <c r="L52" s="16">
        <f t="shared" si="11"/>
        <v>0</v>
      </c>
      <c r="M52" s="16">
        <f t="shared" si="12"/>
        <v>0</v>
      </c>
      <c r="N52" s="16">
        <f t="shared" si="13"/>
        <v>0</v>
      </c>
      <c r="O52" s="17">
        <f t="shared" si="26"/>
        <v>0</v>
      </c>
      <c r="Q52" s="15">
        <v>2008</v>
      </c>
      <c r="R52" s="16">
        <f t="shared" si="14"/>
        <v>0</v>
      </c>
      <c r="S52" s="16">
        <f t="shared" si="15"/>
        <v>0</v>
      </c>
      <c r="T52" s="16">
        <f t="shared" si="16"/>
        <v>0</v>
      </c>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17">
        <f t="shared" si="27"/>
        <v>0</v>
      </c>
    </row>
    <row r="53" spans="2:30" ht="12.75">
      <c r="B53" s="15">
        <v>2009</v>
      </c>
      <c r="C53" s="16">
        <f t="shared" si="2"/>
        <v>0</v>
      </c>
      <c r="D53" s="16">
        <f t="shared" si="3"/>
        <v>0</v>
      </c>
      <c r="E53" s="16">
        <f t="shared" si="4"/>
        <v>0</v>
      </c>
      <c r="F53" s="16">
        <f t="shared" si="5"/>
        <v>0</v>
      </c>
      <c r="G53" s="16">
        <f t="shared" si="6"/>
        <v>0</v>
      </c>
      <c r="H53" s="16">
        <f t="shared" si="7"/>
        <v>0</v>
      </c>
      <c r="I53" s="16">
        <f t="shared" si="8"/>
        <v>0</v>
      </c>
      <c r="J53" s="16">
        <f t="shared" si="9"/>
        <v>0</v>
      </c>
      <c r="K53" s="16">
        <f t="shared" si="10"/>
        <v>0</v>
      </c>
      <c r="L53" s="16">
        <f t="shared" si="11"/>
        <v>0</v>
      </c>
      <c r="M53" s="16">
        <f t="shared" si="12"/>
        <v>0</v>
      </c>
      <c r="N53" s="16">
        <f t="shared" si="13"/>
        <v>0</v>
      </c>
      <c r="O53" s="17">
        <f t="shared" si="26"/>
        <v>0</v>
      </c>
      <c r="Q53" s="15">
        <v>2009</v>
      </c>
      <c r="R53" s="16">
        <f t="shared" si="14"/>
        <v>0</v>
      </c>
      <c r="S53" s="16">
        <f t="shared" si="15"/>
        <v>0</v>
      </c>
      <c r="T53" s="16">
        <f t="shared" si="16"/>
        <v>0</v>
      </c>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17">
        <f t="shared" si="27"/>
        <v>0</v>
      </c>
    </row>
    <row r="54" spans="2:30" ht="12.75">
      <c r="B54" s="15">
        <v>2010</v>
      </c>
      <c r="C54" s="16">
        <f t="shared" si="2"/>
        <v>0</v>
      </c>
      <c r="D54" s="16">
        <f t="shared" si="3"/>
        <v>0</v>
      </c>
      <c r="E54" s="16">
        <f t="shared" si="4"/>
        <v>0</v>
      </c>
      <c r="F54" s="16">
        <f t="shared" si="5"/>
        <v>0</v>
      </c>
      <c r="G54" s="16">
        <f t="shared" si="6"/>
        <v>0</v>
      </c>
      <c r="H54" s="16">
        <f t="shared" si="7"/>
        <v>0</v>
      </c>
      <c r="I54" s="16">
        <f t="shared" si="8"/>
        <v>0</v>
      </c>
      <c r="J54" s="16">
        <f t="shared" si="9"/>
        <v>0</v>
      </c>
      <c r="K54" s="16">
        <f t="shared" si="10"/>
        <v>0</v>
      </c>
      <c r="L54" s="16">
        <f t="shared" si="11"/>
        <v>0</v>
      </c>
      <c r="M54" s="16">
        <f t="shared" si="12"/>
        <v>0</v>
      </c>
      <c r="N54" s="16">
        <f t="shared" si="13"/>
        <v>0</v>
      </c>
      <c r="O54" s="17">
        <f t="shared" si="26"/>
        <v>0</v>
      </c>
      <c r="Q54" s="15">
        <v>2010</v>
      </c>
      <c r="R54" s="16">
        <f t="shared" si="14"/>
        <v>0</v>
      </c>
      <c r="S54" s="16">
        <f t="shared" si="15"/>
        <v>0</v>
      </c>
      <c r="T54" s="16">
        <f t="shared" si="16"/>
        <v>0</v>
      </c>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17">
        <f t="shared" si="27"/>
        <v>0</v>
      </c>
    </row>
    <row r="55" spans="2:30" ht="12.75">
      <c r="B55" s="15">
        <v>2011</v>
      </c>
      <c r="C55" s="16">
        <f t="shared" si="2"/>
        <v>0</v>
      </c>
      <c r="D55" s="16">
        <f t="shared" si="3"/>
        <v>0</v>
      </c>
      <c r="E55" s="16">
        <f t="shared" si="4"/>
        <v>0</v>
      </c>
      <c r="F55" s="16">
        <f t="shared" si="5"/>
        <v>0</v>
      </c>
      <c r="G55" s="16">
        <f t="shared" si="6"/>
        <v>0</v>
      </c>
      <c r="H55" s="16">
        <f t="shared" si="7"/>
        <v>0</v>
      </c>
      <c r="I55" s="16">
        <f t="shared" si="8"/>
        <v>0</v>
      </c>
      <c r="J55" s="16">
        <f t="shared" si="9"/>
        <v>0</v>
      </c>
      <c r="K55" s="16">
        <f t="shared" si="10"/>
        <v>0</v>
      </c>
      <c r="L55" s="16">
        <f t="shared" si="11"/>
        <v>0</v>
      </c>
      <c r="M55" s="16">
        <f t="shared" si="12"/>
        <v>0</v>
      </c>
      <c r="N55" s="16">
        <f t="shared" si="13"/>
        <v>0</v>
      </c>
      <c r="O55" s="17">
        <f t="shared" si="26"/>
        <v>0</v>
      </c>
      <c r="Q55" s="15">
        <v>2011</v>
      </c>
      <c r="R55" s="16">
        <f t="shared" si="14"/>
        <v>0</v>
      </c>
      <c r="S55" s="16">
        <f t="shared" si="15"/>
        <v>0</v>
      </c>
      <c r="T55" s="16">
        <f t="shared" si="16"/>
        <v>0</v>
      </c>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17">
        <f t="shared" si="27"/>
        <v>0</v>
      </c>
    </row>
    <row r="56" spans="2:30" ht="12.75">
      <c r="B56" s="15">
        <v>2012</v>
      </c>
      <c r="C56" s="16">
        <f t="shared" si="2"/>
        <v>0</v>
      </c>
      <c r="D56" s="16">
        <f t="shared" si="3"/>
        <v>0</v>
      </c>
      <c r="E56" s="16">
        <f t="shared" si="4"/>
        <v>0</v>
      </c>
      <c r="F56" s="16">
        <f t="shared" si="5"/>
        <v>0</v>
      </c>
      <c r="G56" s="16">
        <f t="shared" si="6"/>
        <v>0</v>
      </c>
      <c r="H56" s="16">
        <f t="shared" si="7"/>
        <v>0</v>
      </c>
      <c r="I56" s="16">
        <f t="shared" si="8"/>
        <v>0</v>
      </c>
      <c r="J56" s="16">
        <f t="shared" si="9"/>
        <v>0</v>
      </c>
      <c r="K56" s="16">
        <f t="shared" si="10"/>
        <v>0</v>
      </c>
      <c r="L56" s="16">
        <f t="shared" si="11"/>
        <v>0</v>
      </c>
      <c r="M56" s="16">
        <f t="shared" si="12"/>
        <v>0</v>
      </c>
      <c r="N56" s="16">
        <f t="shared" si="13"/>
        <v>0</v>
      </c>
      <c r="O56" s="17">
        <f t="shared" si="26"/>
        <v>0</v>
      </c>
      <c r="Q56" s="15">
        <v>2012</v>
      </c>
      <c r="R56" s="16">
        <f t="shared" si="14"/>
        <v>0</v>
      </c>
      <c r="S56" s="16">
        <f t="shared" si="15"/>
        <v>0</v>
      </c>
      <c r="T56" s="16">
        <f t="shared" si="16"/>
        <v>0</v>
      </c>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17">
        <f t="shared" si="27"/>
        <v>0</v>
      </c>
    </row>
    <row r="58" spans="1:17" ht="12.75">
      <c r="A58" s="1" t="s">
        <v>30</v>
      </c>
      <c r="B58" s="14" t="s">
        <v>31</v>
      </c>
      <c r="Q58" s="1" t="s">
        <v>35</v>
      </c>
    </row>
    <row r="59" spans="3:23" ht="12.75">
      <c r="C59" s="39" t="s">
        <v>36</v>
      </c>
      <c r="D59" s="40"/>
      <c r="E59" s="41" t="s">
        <v>37</v>
      </c>
      <c r="F59" s="41"/>
      <c r="G59" s="9" t="s">
        <v>33</v>
      </c>
      <c r="R59" s="39" t="s">
        <v>36</v>
      </c>
      <c r="S59" s="40"/>
      <c r="T59" s="41" t="s">
        <v>37</v>
      </c>
      <c r="U59" s="41"/>
      <c r="V59" s="9" t="s">
        <v>33</v>
      </c>
      <c r="W59" s="8"/>
    </row>
    <row r="60" spans="2:23" ht="12.75">
      <c r="B60" s="15" t="s">
        <v>0</v>
      </c>
      <c r="C60" s="9" t="s">
        <v>34</v>
      </c>
      <c r="D60" s="11" t="s">
        <v>32</v>
      </c>
      <c r="E60" s="9" t="s">
        <v>34</v>
      </c>
      <c r="F60" s="12" t="s">
        <v>32</v>
      </c>
      <c r="G60" s="9" t="s">
        <v>34</v>
      </c>
      <c r="Q60" s="15" t="s">
        <v>0</v>
      </c>
      <c r="R60" s="9" t="s">
        <v>34</v>
      </c>
      <c r="S60" s="11" t="s">
        <v>32</v>
      </c>
      <c r="T60" s="9" t="s">
        <v>34</v>
      </c>
      <c r="U60" s="12" t="s">
        <v>32</v>
      </c>
      <c r="V60" s="9" t="s">
        <v>34</v>
      </c>
      <c r="W60" s="8"/>
    </row>
    <row r="61" spans="2:23" ht="12.75">
      <c r="B61" s="15">
        <v>1990</v>
      </c>
      <c r="C61" s="16">
        <f>C7+D7+H7+K7+M7+N7</f>
        <v>47344.15656218505</v>
      </c>
      <c r="D61" s="16">
        <f>C34+D34+H34+K34+M34+N34</f>
        <v>3533.960697173582</v>
      </c>
      <c r="E61" s="16">
        <f>J7</f>
        <v>1940.5413776651953</v>
      </c>
      <c r="F61" s="16">
        <f>J34</f>
        <v>142.82384539615836</v>
      </c>
      <c r="G61" s="16">
        <f>E7</f>
        <v>32885.2577352273</v>
      </c>
      <c r="Q61" s="15">
        <v>1990</v>
      </c>
      <c r="R61" s="16">
        <f>R7+S7+W7+Z7+AB7+AC7</f>
        <v>48479.417899209344</v>
      </c>
      <c r="S61" s="16">
        <f>R34+S34+W34+Z34+AB34+AC34</f>
        <v>3607.7529155533643</v>
      </c>
      <c r="T61" s="16">
        <f>Y7</f>
        <v>1940.5413776651953</v>
      </c>
      <c r="U61" s="16">
        <f>Y34</f>
        <v>142.82384539615836</v>
      </c>
      <c r="V61" s="16">
        <f>T7</f>
        <v>32956.933302077516</v>
      </c>
      <c r="W61" s="8"/>
    </row>
    <row r="62" spans="2:23" ht="12.75">
      <c r="B62" s="15">
        <v>1991</v>
      </c>
      <c r="C62" s="16">
        <f aca="true" t="shared" si="28" ref="C62:C83">C8+D8+H8+K8+M8+N8</f>
        <v>46072.5262747586</v>
      </c>
      <c r="D62" s="16">
        <f aca="true" t="shared" si="29" ref="D62:D83">C35+D35+H35+K35+M35+N35</f>
        <v>3355.238946780957</v>
      </c>
      <c r="E62" s="16">
        <f aca="true" t="shared" si="30" ref="E62:E83">J8</f>
        <v>1845.9734751270364</v>
      </c>
      <c r="F62" s="16">
        <f aca="true" t="shared" si="31" ref="F62:F83">J35</f>
        <v>135.86364776934985</v>
      </c>
      <c r="G62" s="16">
        <f aca="true" t="shared" si="32" ref="G62:G83">E8</f>
        <v>32872.138225681265</v>
      </c>
      <c r="Q62" s="15">
        <v>1991</v>
      </c>
      <c r="R62" s="16">
        <f aca="true" t="shared" si="33" ref="R62:R83">R8+S8+W8+Z8+AB8+AC8</f>
        <v>45706.903424108415</v>
      </c>
      <c r="S62" s="16">
        <f aca="true" t="shared" si="34" ref="S62:S83">R35+S35+W35+Z35+AB35+AC35</f>
        <v>3331.429998201338</v>
      </c>
      <c r="T62" s="16">
        <f aca="true" t="shared" si="35" ref="T62:T83">Y8</f>
        <v>1845.9734751270364</v>
      </c>
      <c r="U62" s="16">
        <f aca="true" t="shared" si="36" ref="U62:U83">Y35</f>
        <v>135.86364776934985</v>
      </c>
      <c r="V62" s="16">
        <f aca="true" t="shared" si="37" ref="V62:V83">T8</f>
        <v>32848.93889279679</v>
      </c>
      <c r="W62" s="8"/>
    </row>
    <row r="63" spans="2:23" ht="12.75">
      <c r="B63" s="15">
        <v>1992</v>
      </c>
      <c r="C63" s="16">
        <f t="shared" si="28"/>
        <v>45712.1079918098</v>
      </c>
      <c r="D63" s="16">
        <f t="shared" si="29"/>
        <v>3249.1293672351244</v>
      </c>
      <c r="E63" s="16">
        <f t="shared" si="30"/>
        <v>1841.8599478833983</v>
      </c>
      <c r="F63" s="16">
        <f t="shared" si="31"/>
        <v>135.5608921642181</v>
      </c>
      <c r="G63" s="16">
        <f t="shared" si="32"/>
        <v>32058.50846319791</v>
      </c>
      <c r="Q63" s="15">
        <v>1992</v>
      </c>
      <c r="R63" s="16">
        <f t="shared" si="33"/>
        <v>46205.366198734955</v>
      </c>
      <c r="S63" s="16">
        <f t="shared" si="34"/>
        <v>3281.0765099184882</v>
      </c>
      <c r="T63" s="16">
        <f t="shared" si="35"/>
        <v>1841.8599478833983</v>
      </c>
      <c r="U63" s="16">
        <f t="shared" si="36"/>
        <v>135.5608921642181</v>
      </c>
      <c r="V63" s="16">
        <f t="shared" si="37"/>
        <v>32088.40706674628</v>
      </c>
      <c r="W63" s="8"/>
    </row>
    <row r="64" spans="2:23" ht="12.75">
      <c r="B64" s="15">
        <v>1993</v>
      </c>
      <c r="C64" s="16">
        <f t="shared" si="28"/>
        <v>43557.921174540345</v>
      </c>
      <c r="D64" s="16">
        <f t="shared" si="29"/>
        <v>3048.6867470647703</v>
      </c>
      <c r="E64" s="16">
        <f t="shared" si="30"/>
        <v>1835.6199191695796</v>
      </c>
      <c r="F64" s="16">
        <f t="shared" si="31"/>
        <v>135.10162605088107</v>
      </c>
      <c r="G64" s="16">
        <f t="shared" si="32"/>
        <v>30445.43495479765</v>
      </c>
      <c r="Q64" s="15">
        <v>1993</v>
      </c>
      <c r="R64" s="16">
        <f t="shared" si="33"/>
        <v>44025.87315714446</v>
      </c>
      <c r="S64" s="16">
        <f t="shared" si="34"/>
        <v>3078.9582518151933</v>
      </c>
      <c r="T64" s="16">
        <f t="shared" si="35"/>
        <v>1835.6199191695796</v>
      </c>
      <c r="U64" s="16">
        <f t="shared" si="36"/>
        <v>135.10162605088107</v>
      </c>
      <c r="V64" s="16">
        <f t="shared" si="37"/>
        <v>30473.93246034316</v>
      </c>
      <c r="W64" s="8"/>
    </row>
    <row r="65" spans="2:23" ht="12.75">
      <c r="B65" s="15">
        <v>1994</v>
      </c>
      <c r="C65" s="16">
        <f t="shared" si="28"/>
        <v>45658.88497163817</v>
      </c>
      <c r="D65" s="16">
        <f t="shared" si="29"/>
        <v>3186.692869011396</v>
      </c>
      <c r="E65" s="16">
        <f t="shared" si="30"/>
        <v>1905.507480575123</v>
      </c>
      <c r="F65" s="16">
        <f t="shared" si="31"/>
        <v>140.24535057032907</v>
      </c>
      <c r="G65" s="16">
        <f t="shared" si="32"/>
        <v>29793.169858076126</v>
      </c>
      <c r="Q65" s="15">
        <v>1994</v>
      </c>
      <c r="R65" s="16">
        <f t="shared" si="33"/>
        <v>47082.79950672984</v>
      </c>
      <c r="S65" s="16">
        <f t="shared" si="34"/>
        <v>3278.656111926929</v>
      </c>
      <c r="T65" s="16">
        <f t="shared" si="35"/>
        <v>1905.507480575123</v>
      </c>
      <c r="U65" s="16">
        <f t="shared" si="36"/>
        <v>140.24535057032907</v>
      </c>
      <c r="V65" s="16">
        <f t="shared" si="37"/>
        <v>29878.826311028493</v>
      </c>
      <c r="W65" s="8"/>
    </row>
    <row r="66" spans="2:23" ht="12.75">
      <c r="B66" s="15">
        <v>1995</v>
      </c>
      <c r="C66" s="16">
        <f t="shared" si="28"/>
        <v>43846.30276866622</v>
      </c>
      <c r="D66" s="16">
        <f t="shared" si="29"/>
        <v>3051.4668162451203</v>
      </c>
      <c r="E66" s="16">
        <f t="shared" si="30"/>
        <v>1802.0582756666843</v>
      </c>
      <c r="F66" s="16">
        <f t="shared" si="31"/>
        <v>132.63148908906794</v>
      </c>
      <c r="G66" s="16">
        <f t="shared" si="32"/>
        <v>29832.399353655474</v>
      </c>
      <c r="Q66" s="15">
        <v>1995</v>
      </c>
      <c r="R66" s="16">
        <f t="shared" si="33"/>
        <v>44356.17106875554</v>
      </c>
      <c r="S66" s="16">
        <f t="shared" si="34"/>
        <v>3084.4436210944214</v>
      </c>
      <c r="T66" s="16">
        <f t="shared" si="35"/>
        <v>1802.0582756666843</v>
      </c>
      <c r="U66" s="16">
        <f t="shared" si="36"/>
        <v>132.63148908906794</v>
      </c>
      <c r="V66" s="16">
        <f t="shared" si="37"/>
        <v>29864.081735905595</v>
      </c>
      <c r="W66" s="8"/>
    </row>
    <row r="67" spans="2:23" ht="12.75">
      <c r="B67" s="15">
        <v>1996</v>
      </c>
      <c r="C67" s="16">
        <f t="shared" si="28"/>
        <v>42695.66480506097</v>
      </c>
      <c r="D67" s="16">
        <f t="shared" si="29"/>
        <v>2905.6971701303532</v>
      </c>
      <c r="E67" s="16">
        <f t="shared" si="30"/>
        <v>1761.353756694574</v>
      </c>
      <c r="F67" s="16">
        <f t="shared" si="31"/>
        <v>129.63563649272064</v>
      </c>
      <c r="G67" s="16">
        <f t="shared" si="32"/>
        <v>29358.240293014966</v>
      </c>
      <c r="Q67" s="15">
        <v>1996</v>
      </c>
      <c r="R67" s="16">
        <f t="shared" si="33"/>
        <v>42268.81863623667</v>
      </c>
      <c r="S67" s="16">
        <f t="shared" si="34"/>
        <v>2878.023399568779</v>
      </c>
      <c r="T67" s="16">
        <f t="shared" si="35"/>
        <v>1761.353756694574</v>
      </c>
      <c r="U67" s="16">
        <f t="shared" si="36"/>
        <v>129.63563649272064</v>
      </c>
      <c r="V67" s="16">
        <f t="shared" si="37"/>
        <v>29331.632204562993</v>
      </c>
      <c r="W67" s="8"/>
    </row>
    <row r="68" spans="2:23" ht="12.75">
      <c r="B68" s="15">
        <v>1997</v>
      </c>
      <c r="C68" s="16">
        <f t="shared" si="28"/>
        <v>42483.976365246795</v>
      </c>
      <c r="D68" s="16">
        <f t="shared" si="29"/>
        <v>2870.279308207468</v>
      </c>
      <c r="E68" s="16">
        <f t="shared" si="30"/>
        <v>1803.4778998489503</v>
      </c>
      <c r="F68" s="16">
        <f t="shared" si="31"/>
        <v>132.73597342888274</v>
      </c>
      <c r="G68" s="16">
        <f t="shared" si="32"/>
        <v>30028.040755917133</v>
      </c>
      <c r="Q68" s="15">
        <v>1997</v>
      </c>
      <c r="R68" s="16">
        <f t="shared" si="33"/>
        <v>43270.81746242574</v>
      </c>
      <c r="S68" s="16">
        <f t="shared" si="34"/>
        <v>2921.254955955853</v>
      </c>
      <c r="T68" s="16">
        <f t="shared" si="35"/>
        <v>1803.4778998489503</v>
      </c>
      <c r="U68" s="16">
        <f t="shared" si="36"/>
        <v>132.73597342888274</v>
      </c>
      <c r="V68" s="16">
        <f t="shared" si="37"/>
        <v>30077.3504060609</v>
      </c>
      <c r="W68" s="8"/>
    </row>
    <row r="69" spans="2:23" ht="12.75">
      <c r="B69" s="15">
        <v>1998</v>
      </c>
      <c r="C69" s="16">
        <f t="shared" si="28"/>
        <v>42715.20751618199</v>
      </c>
      <c r="D69" s="16">
        <f t="shared" si="29"/>
        <v>2864.151126880782</v>
      </c>
      <c r="E69" s="16">
        <f t="shared" si="30"/>
        <v>1802.5433812889607</v>
      </c>
      <c r="F69" s="16">
        <f t="shared" si="31"/>
        <v>132.6671928628675</v>
      </c>
      <c r="G69" s="16">
        <f t="shared" si="32"/>
        <v>30486.76858767223</v>
      </c>
      <c r="Q69" s="15">
        <v>1998</v>
      </c>
      <c r="R69" s="16">
        <f t="shared" si="33"/>
        <v>43184.560748381635</v>
      </c>
      <c r="S69" s="16">
        <f t="shared" si="34"/>
        <v>2894.5468898580525</v>
      </c>
      <c r="T69" s="16">
        <f t="shared" si="35"/>
        <v>1802.5433812889607</v>
      </c>
      <c r="U69" s="16">
        <f t="shared" si="36"/>
        <v>132.6671928628675</v>
      </c>
      <c r="V69" s="16">
        <f t="shared" si="37"/>
        <v>30516.326810153027</v>
      </c>
      <c r="W69" s="8"/>
    </row>
    <row r="70" spans="2:23" ht="12.75">
      <c r="B70" s="15">
        <v>1999</v>
      </c>
      <c r="C70" s="16">
        <f t="shared" si="28"/>
        <v>42525.94764770929</v>
      </c>
      <c r="D70" s="16">
        <f t="shared" si="29"/>
        <v>2844.766552655591</v>
      </c>
      <c r="E70" s="16">
        <f t="shared" si="30"/>
        <v>1763.5275662285997</v>
      </c>
      <c r="F70" s="16">
        <f t="shared" si="31"/>
        <v>129.79562887442492</v>
      </c>
      <c r="G70" s="16">
        <f t="shared" si="32"/>
        <v>31034.87356901896</v>
      </c>
      <c r="Q70" s="15">
        <v>1999</v>
      </c>
      <c r="R70" s="16">
        <f t="shared" si="33"/>
        <v>43196.65828009505</v>
      </c>
      <c r="S70" s="16">
        <f t="shared" si="34"/>
        <v>2888.2274027811086</v>
      </c>
      <c r="T70" s="16">
        <f t="shared" si="35"/>
        <v>1763.5275662285997</v>
      </c>
      <c r="U70" s="16">
        <f t="shared" si="36"/>
        <v>129.79562887442492</v>
      </c>
      <c r="V70" s="16">
        <f t="shared" si="37"/>
        <v>31077.80256310397</v>
      </c>
      <c r="W70" s="8"/>
    </row>
    <row r="71" spans="2:23" ht="12.75">
      <c r="B71" s="15">
        <v>2000</v>
      </c>
      <c r="C71" s="16">
        <f t="shared" si="28"/>
        <v>43365.92481988879</v>
      </c>
      <c r="D71" s="16">
        <f t="shared" si="29"/>
        <v>2921.3832182401798</v>
      </c>
      <c r="E71" s="16">
        <f t="shared" si="30"/>
        <v>1834.9387860726983</v>
      </c>
      <c r="F71" s="16">
        <f t="shared" si="31"/>
        <v>135.0514946549506</v>
      </c>
      <c r="G71" s="16">
        <f t="shared" si="32"/>
        <v>33488.916870767214</v>
      </c>
      <c r="Q71" s="15">
        <v>2000</v>
      </c>
      <c r="R71" s="16">
        <f t="shared" si="33"/>
        <v>44587.869989199084</v>
      </c>
      <c r="S71" s="16">
        <f t="shared" si="34"/>
        <v>3000.1971845880953</v>
      </c>
      <c r="T71" s="16">
        <f t="shared" si="35"/>
        <v>1834.9387860726983</v>
      </c>
      <c r="U71" s="16">
        <f t="shared" si="36"/>
        <v>135.0514946549506</v>
      </c>
      <c r="V71" s="16">
        <f t="shared" si="37"/>
        <v>33569.21738983683</v>
      </c>
      <c r="W71" s="8"/>
    </row>
    <row r="72" spans="2:23" ht="12.75">
      <c r="B72" s="15">
        <v>2001</v>
      </c>
      <c r="C72" s="16">
        <f t="shared" si="28"/>
        <v>43865.66815536276</v>
      </c>
      <c r="D72" s="16">
        <f t="shared" si="29"/>
        <v>2954.083248400196</v>
      </c>
      <c r="E72" s="16">
        <f t="shared" si="30"/>
        <v>1875.503141318879</v>
      </c>
      <c r="F72" s="16">
        <f t="shared" si="31"/>
        <v>138.03703120106948</v>
      </c>
      <c r="G72" s="16">
        <f t="shared" si="32"/>
        <v>34408.65933798309</v>
      </c>
      <c r="Q72" s="15">
        <v>2001</v>
      </c>
      <c r="R72" s="16">
        <f t="shared" si="33"/>
        <v>44654.15128611468</v>
      </c>
      <c r="S72" s="16">
        <f t="shared" si="34"/>
        <v>3004.828306945762</v>
      </c>
      <c r="T72" s="16">
        <f t="shared" si="35"/>
        <v>1875.503141318879</v>
      </c>
      <c r="U72" s="16">
        <f t="shared" si="36"/>
        <v>138.03703120106948</v>
      </c>
      <c r="V72" s="16">
        <f t="shared" si="37"/>
        <v>34460.81297148618</v>
      </c>
      <c r="W72" s="8"/>
    </row>
    <row r="73" spans="2:23" ht="12.75">
      <c r="B73" s="15">
        <v>2002</v>
      </c>
      <c r="C73" s="16">
        <f t="shared" si="28"/>
        <v>42661.62448600689</v>
      </c>
      <c r="D73" s="16">
        <f t="shared" si="29"/>
        <v>2851.5184616583215</v>
      </c>
      <c r="E73" s="16">
        <f t="shared" si="30"/>
        <v>1852.115527793409</v>
      </c>
      <c r="F73" s="16">
        <f t="shared" si="31"/>
        <v>136.3157028455949</v>
      </c>
      <c r="G73" s="16">
        <f t="shared" si="32"/>
        <v>34476.25276888438</v>
      </c>
      <c r="Q73" s="15">
        <v>2002</v>
      </c>
      <c r="R73" s="16">
        <f t="shared" si="33"/>
        <v>43714.925795706156</v>
      </c>
      <c r="S73" s="16">
        <f t="shared" si="34"/>
        <v>2919.1961582882795</v>
      </c>
      <c r="T73" s="16">
        <f t="shared" si="35"/>
        <v>1852.115527793409</v>
      </c>
      <c r="U73" s="16">
        <f t="shared" si="36"/>
        <v>136.3157028455949</v>
      </c>
      <c r="V73" s="16">
        <f t="shared" si="37"/>
        <v>34546.68704883184</v>
      </c>
      <c r="W73" s="8"/>
    </row>
    <row r="74" spans="2:23" ht="12.75">
      <c r="B74" s="15">
        <v>2003</v>
      </c>
      <c r="C74" s="16">
        <f t="shared" si="28"/>
        <v>42160.878586960935</v>
      </c>
      <c r="D74" s="16">
        <f t="shared" si="29"/>
        <v>2818.274329466748</v>
      </c>
      <c r="E74" s="16">
        <f t="shared" si="30"/>
        <v>1821.8656008556827</v>
      </c>
      <c r="F74" s="16">
        <f t="shared" si="31"/>
        <v>134.08930822297822</v>
      </c>
      <c r="G74" s="16">
        <f t="shared" si="32"/>
        <v>34888.315923696566</v>
      </c>
      <c r="Q74" s="15">
        <v>2003</v>
      </c>
      <c r="R74" s="16">
        <f t="shared" si="33"/>
        <v>42680.13075160267</v>
      </c>
      <c r="S74" s="16">
        <f t="shared" si="34"/>
        <v>2851.598455118091</v>
      </c>
      <c r="T74" s="16">
        <f t="shared" si="35"/>
        <v>1821.8656008556827</v>
      </c>
      <c r="U74" s="16">
        <f t="shared" si="36"/>
        <v>134.08930822297822</v>
      </c>
      <c r="V74" s="16">
        <f t="shared" si="37"/>
        <v>34923.84880110974</v>
      </c>
      <c r="W74" s="8"/>
    </row>
    <row r="75" spans="2:23" ht="12.75">
      <c r="B75" s="15">
        <v>2004</v>
      </c>
      <c r="C75" s="16">
        <f t="shared" si="28"/>
        <v>41356.58900887882</v>
      </c>
      <c r="D75" s="16">
        <f t="shared" si="29"/>
        <v>2757.095645690252</v>
      </c>
      <c r="E75" s="16">
        <f t="shared" si="30"/>
        <v>1856.421422584758</v>
      </c>
      <c r="F75" s="16">
        <f t="shared" si="31"/>
        <v>136.63261670223818</v>
      </c>
      <c r="G75" s="16">
        <f t="shared" si="32"/>
        <v>35530.94931151724</v>
      </c>
      <c r="Q75" s="15">
        <v>2004</v>
      </c>
      <c r="R75" s="16">
        <f t="shared" si="33"/>
        <v>41899.8204558653</v>
      </c>
      <c r="S75" s="16">
        <f t="shared" si="34"/>
        <v>2792.0372954151417</v>
      </c>
      <c r="T75" s="16">
        <f t="shared" si="35"/>
        <v>1856.421422584758</v>
      </c>
      <c r="U75" s="16">
        <f t="shared" si="36"/>
        <v>136.63261670223818</v>
      </c>
      <c r="V75" s="16">
        <f t="shared" si="37"/>
        <v>35569.05408222576</v>
      </c>
      <c r="W75" s="8"/>
    </row>
    <row r="76" spans="2:23" ht="12.75">
      <c r="B76" s="15">
        <v>2005</v>
      </c>
      <c r="C76" s="16">
        <f t="shared" si="28"/>
        <v>41950.31172986599</v>
      </c>
      <c r="D76" s="16">
        <f t="shared" si="29"/>
        <v>2806.5889711881423</v>
      </c>
      <c r="E76" s="16">
        <f t="shared" si="30"/>
        <v>1871.8695032510823</v>
      </c>
      <c r="F76" s="16">
        <f t="shared" si="31"/>
        <v>137.76959543927967</v>
      </c>
      <c r="G76" s="16">
        <f t="shared" si="32"/>
        <v>35704.08594161123</v>
      </c>
      <c r="Q76" s="15">
        <v>2005</v>
      </c>
      <c r="R76" s="16">
        <f t="shared" si="33"/>
        <v>42102.40313971303</v>
      </c>
      <c r="S76" s="16">
        <f t="shared" si="34"/>
        <v>2816.3661698148435</v>
      </c>
      <c r="T76" s="16">
        <f t="shared" si="35"/>
        <v>1871.8695032510823</v>
      </c>
      <c r="U76" s="16">
        <f t="shared" si="36"/>
        <v>137.76959543927967</v>
      </c>
      <c r="V76" s="16">
        <f t="shared" si="37"/>
        <v>35714.756642665154</v>
      </c>
      <c r="W76" s="8"/>
    </row>
    <row r="77" spans="2:23" ht="12.75">
      <c r="B77" s="15">
        <v>2006</v>
      </c>
      <c r="C77" s="16">
        <f t="shared" si="28"/>
        <v>41313.08001891468</v>
      </c>
      <c r="D77" s="16">
        <f t="shared" si="29"/>
        <v>2769.6461620273126</v>
      </c>
      <c r="E77" s="16">
        <f t="shared" si="30"/>
        <v>1946.4638991866727</v>
      </c>
      <c r="F77" s="16">
        <f t="shared" si="31"/>
        <v>143.2597429801391</v>
      </c>
      <c r="G77" s="16">
        <f t="shared" si="32"/>
        <v>34346.506974321346</v>
      </c>
      <c r="Q77" s="15">
        <v>2006</v>
      </c>
      <c r="R77" s="16">
        <f t="shared" si="33"/>
        <v>42093.938247815524</v>
      </c>
      <c r="S77" s="16">
        <f t="shared" si="34"/>
        <v>2820.616074392831</v>
      </c>
      <c r="T77" s="16">
        <f t="shared" si="35"/>
        <v>1946.4638991866727</v>
      </c>
      <c r="U77" s="16">
        <f t="shared" si="36"/>
        <v>143.2597429801391</v>
      </c>
      <c r="V77" s="16">
        <f t="shared" si="37"/>
        <v>34396.04598714479</v>
      </c>
      <c r="W77" s="8"/>
    </row>
    <row r="78" spans="2:23" ht="12.75">
      <c r="B78" s="15">
        <v>2007</v>
      </c>
      <c r="C78" s="16">
        <f t="shared" si="28"/>
        <v>0</v>
      </c>
      <c r="D78" s="16">
        <f t="shared" si="29"/>
        <v>0</v>
      </c>
      <c r="E78" s="16">
        <f t="shared" si="30"/>
        <v>0</v>
      </c>
      <c r="F78" s="16">
        <f t="shared" si="31"/>
        <v>0</v>
      </c>
      <c r="G78" s="16">
        <f t="shared" si="32"/>
        <v>0</v>
      </c>
      <c r="Q78" s="15">
        <v>2007</v>
      </c>
      <c r="R78" s="16">
        <f t="shared" si="33"/>
        <v>0</v>
      </c>
      <c r="S78" s="16">
        <f t="shared" si="34"/>
        <v>0</v>
      </c>
      <c r="T78" s="16">
        <f t="shared" si="35"/>
        <v>0</v>
      </c>
      <c r="U78" s="16">
        <f t="shared" si="36"/>
        <v>0</v>
      </c>
      <c r="V78" s="16">
        <f t="shared" si="37"/>
        <v>0</v>
      </c>
      <c r="W78" s="8"/>
    </row>
    <row r="79" spans="2:23" ht="12.75">
      <c r="B79" s="15">
        <v>2008</v>
      </c>
      <c r="C79" s="16">
        <f t="shared" si="28"/>
        <v>0</v>
      </c>
      <c r="D79" s="16">
        <f t="shared" si="29"/>
        <v>0</v>
      </c>
      <c r="E79" s="16">
        <f t="shared" si="30"/>
        <v>0</v>
      </c>
      <c r="F79" s="16">
        <f t="shared" si="31"/>
        <v>0</v>
      </c>
      <c r="G79" s="16">
        <f t="shared" si="32"/>
        <v>0</v>
      </c>
      <c r="Q79" s="15">
        <v>2008</v>
      </c>
      <c r="R79" s="16">
        <f t="shared" si="33"/>
        <v>0</v>
      </c>
      <c r="S79" s="16">
        <f t="shared" si="34"/>
        <v>0</v>
      </c>
      <c r="T79" s="16">
        <f t="shared" si="35"/>
        <v>0</v>
      </c>
      <c r="U79" s="16">
        <f t="shared" si="36"/>
        <v>0</v>
      </c>
      <c r="V79" s="16">
        <f t="shared" si="37"/>
        <v>0</v>
      </c>
      <c r="W79" s="8"/>
    </row>
    <row r="80" spans="2:23" ht="12.75">
      <c r="B80" s="15">
        <v>2009</v>
      </c>
      <c r="C80" s="16">
        <f t="shared" si="28"/>
        <v>0</v>
      </c>
      <c r="D80" s="16">
        <f t="shared" si="29"/>
        <v>0</v>
      </c>
      <c r="E80" s="16">
        <f t="shared" si="30"/>
        <v>0</v>
      </c>
      <c r="F80" s="16">
        <f t="shared" si="31"/>
        <v>0</v>
      </c>
      <c r="G80" s="16">
        <f t="shared" si="32"/>
        <v>0</v>
      </c>
      <c r="Q80" s="15">
        <v>2009</v>
      </c>
      <c r="R80" s="16">
        <f t="shared" si="33"/>
        <v>0</v>
      </c>
      <c r="S80" s="16">
        <f t="shared" si="34"/>
        <v>0</v>
      </c>
      <c r="T80" s="16">
        <f t="shared" si="35"/>
        <v>0</v>
      </c>
      <c r="U80" s="16">
        <f t="shared" si="36"/>
        <v>0</v>
      </c>
      <c r="V80" s="16">
        <f t="shared" si="37"/>
        <v>0</v>
      </c>
      <c r="W80" s="8"/>
    </row>
    <row r="81" spans="2:23" ht="12.75">
      <c r="B81" s="15">
        <v>2010</v>
      </c>
      <c r="C81" s="16">
        <f t="shared" si="28"/>
        <v>0</v>
      </c>
      <c r="D81" s="16">
        <f t="shared" si="29"/>
        <v>0</v>
      </c>
      <c r="E81" s="16">
        <f t="shared" si="30"/>
        <v>0</v>
      </c>
      <c r="F81" s="16">
        <f t="shared" si="31"/>
        <v>0</v>
      </c>
      <c r="G81" s="16">
        <f t="shared" si="32"/>
        <v>0</v>
      </c>
      <c r="Q81" s="15">
        <v>2010</v>
      </c>
      <c r="R81" s="16">
        <f t="shared" si="33"/>
        <v>0</v>
      </c>
      <c r="S81" s="16">
        <f t="shared" si="34"/>
        <v>0</v>
      </c>
      <c r="T81" s="16">
        <f t="shared" si="35"/>
        <v>0</v>
      </c>
      <c r="U81" s="16">
        <f t="shared" si="36"/>
        <v>0</v>
      </c>
      <c r="V81" s="16">
        <f t="shared" si="37"/>
        <v>0</v>
      </c>
      <c r="W81" s="8"/>
    </row>
    <row r="82" spans="2:23" ht="12.75">
      <c r="B82" s="15">
        <v>2011</v>
      </c>
      <c r="C82" s="16">
        <f t="shared" si="28"/>
        <v>0</v>
      </c>
      <c r="D82" s="16">
        <f t="shared" si="29"/>
        <v>0</v>
      </c>
      <c r="E82" s="16">
        <f t="shared" si="30"/>
        <v>0</v>
      </c>
      <c r="F82" s="16">
        <f t="shared" si="31"/>
        <v>0</v>
      </c>
      <c r="G82" s="16">
        <f t="shared" si="32"/>
        <v>0</v>
      </c>
      <c r="Q82" s="15">
        <v>2011</v>
      </c>
      <c r="R82" s="16">
        <f t="shared" si="33"/>
        <v>0</v>
      </c>
      <c r="S82" s="16">
        <f t="shared" si="34"/>
        <v>0</v>
      </c>
      <c r="T82" s="16">
        <f t="shared" si="35"/>
        <v>0</v>
      </c>
      <c r="U82" s="16">
        <f t="shared" si="36"/>
        <v>0</v>
      </c>
      <c r="V82" s="16">
        <f t="shared" si="37"/>
        <v>0</v>
      </c>
      <c r="W82" s="8"/>
    </row>
    <row r="83" spans="2:23" ht="12.75">
      <c r="B83" s="15">
        <v>2012</v>
      </c>
      <c r="C83" s="16">
        <f t="shared" si="28"/>
        <v>0</v>
      </c>
      <c r="D83" s="16">
        <f t="shared" si="29"/>
        <v>0</v>
      </c>
      <c r="E83" s="16">
        <f t="shared" si="30"/>
        <v>0</v>
      </c>
      <c r="F83" s="16">
        <f t="shared" si="31"/>
        <v>0</v>
      </c>
      <c r="G83" s="16">
        <f t="shared" si="32"/>
        <v>0</v>
      </c>
      <c r="Q83" s="15">
        <v>2012</v>
      </c>
      <c r="R83" s="16">
        <f t="shared" si="33"/>
        <v>0</v>
      </c>
      <c r="S83" s="16">
        <f t="shared" si="34"/>
        <v>0</v>
      </c>
      <c r="T83" s="16">
        <f t="shared" si="35"/>
        <v>0</v>
      </c>
      <c r="U83" s="16">
        <f t="shared" si="36"/>
        <v>0</v>
      </c>
      <c r="V83" s="16">
        <f t="shared" si="37"/>
        <v>0</v>
      </c>
      <c r="W83" s="8"/>
    </row>
  </sheetData>
  <mergeCells count="4">
    <mergeCell ref="C59:D59"/>
    <mergeCell ref="E59:F59"/>
    <mergeCell ref="R59:S59"/>
    <mergeCell ref="T59:U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xl/worksheets/sheet12.xml><?xml version="1.0" encoding="utf-8"?>
<worksheet xmlns="http://schemas.openxmlformats.org/spreadsheetml/2006/main" xmlns:r="http://schemas.openxmlformats.org/officeDocument/2006/relationships">
  <dimension ref="A1:M29"/>
  <sheetViews>
    <sheetView workbookViewId="0" topLeftCell="A1">
      <selection activeCell="A1" sqref="A1"/>
    </sheetView>
  </sheetViews>
  <sheetFormatPr defaultColWidth="11.421875" defaultRowHeight="12.75"/>
  <cols>
    <col min="1" max="1" width="10.8515625" style="0" customWidth="1"/>
  </cols>
  <sheetData>
    <row r="1" ht="18">
      <c r="A1" s="2" t="s">
        <v>15</v>
      </c>
    </row>
    <row r="3" spans="1:13" ht="12.75">
      <c r="A3" s="15" t="s">
        <v>0</v>
      </c>
      <c r="B3" s="3" t="s">
        <v>3</v>
      </c>
      <c r="C3" s="3" t="s">
        <v>4</v>
      </c>
      <c r="D3" s="4" t="s">
        <v>5</v>
      </c>
      <c r="E3" s="4" t="s">
        <v>6</v>
      </c>
      <c r="F3" s="4" t="s">
        <v>7</v>
      </c>
      <c r="G3" s="3" t="s">
        <v>8</v>
      </c>
      <c r="H3" s="4" t="s">
        <v>9</v>
      </c>
      <c r="I3" s="3" t="s">
        <v>10</v>
      </c>
      <c r="J3" s="3" t="s">
        <v>11</v>
      </c>
      <c r="K3" s="4" t="s">
        <v>12</v>
      </c>
      <c r="L3" s="3" t="s">
        <v>13</v>
      </c>
      <c r="M3" s="3" t="s">
        <v>14</v>
      </c>
    </row>
    <row r="4" spans="1:13" ht="12.75">
      <c r="A4" s="15">
        <v>1990</v>
      </c>
      <c r="B4" s="5">
        <v>73.7</v>
      </c>
      <c r="C4" s="5">
        <v>55</v>
      </c>
      <c r="D4" s="6">
        <v>0</v>
      </c>
      <c r="E4" s="5">
        <v>0</v>
      </c>
      <c r="F4" s="5">
        <v>0</v>
      </c>
      <c r="G4" s="5">
        <f>338.4*0.27777777777</f>
        <v>93.999999997368</v>
      </c>
      <c r="H4" s="6">
        <v>0</v>
      </c>
      <c r="I4" s="5">
        <v>73.6</v>
      </c>
      <c r="J4" s="5">
        <v>77</v>
      </c>
      <c r="K4" s="5">
        <v>0</v>
      </c>
      <c r="L4" s="5">
        <f>J4</f>
        <v>77</v>
      </c>
      <c r="M4" s="7">
        <f>235.8*0.2777777</f>
        <v>65.49998166</v>
      </c>
    </row>
    <row r="5" spans="1:13" ht="12.75">
      <c r="A5" s="15">
        <v>1991</v>
      </c>
      <c r="B5" s="5">
        <v>73.7</v>
      </c>
      <c r="C5" s="5">
        <v>55</v>
      </c>
      <c r="D5" s="6">
        <v>0</v>
      </c>
      <c r="E5" s="5">
        <v>0</v>
      </c>
      <c r="F5" s="5">
        <v>0</v>
      </c>
      <c r="G5" s="5">
        <f aca="true" t="shared" si="0" ref="G5:G26">338.4*0.27777777777</f>
        <v>93.999999997368</v>
      </c>
      <c r="H5" s="6">
        <v>0</v>
      </c>
      <c r="I5" s="5">
        <v>73.6</v>
      </c>
      <c r="J5" s="5">
        <v>77</v>
      </c>
      <c r="K5" s="5">
        <v>0</v>
      </c>
      <c r="L5" s="5">
        <f aca="true" t="shared" si="1" ref="L5:L26">J5</f>
        <v>77</v>
      </c>
      <c r="M5" s="7">
        <f aca="true" t="shared" si="2" ref="M5:M26">235.8*0.2777777</f>
        <v>65.49998166</v>
      </c>
    </row>
    <row r="6" spans="1:13" ht="12.75">
      <c r="A6" s="15">
        <v>1992</v>
      </c>
      <c r="B6" s="5">
        <v>73.7</v>
      </c>
      <c r="C6" s="5">
        <v>55</v>
      </c>
      <c r="D6" s="6">
        <v>0</v>
      </c>
      <c r="E6" s="5">
        <v>0</v>
      </c>
      <c r="F6" s="5">
        <v>0</v>
      </c>
      <c r="G6" s="5">
        <f t="shared" si="0"/>
        <v>93.999999997368</v>
      </c>
      <c r="H6" s="6">
        <v>0</v>
      </c>
      <c r="I6" s="5">
        <v>73.6</v>
      </c>
      <c r="J6" s="5">
        <v>77</v>
      </c>
      <c r="K6" s="5">
        <v>0</v>
      </c>
      <c r="L6" s="5">
        <f t="shared" si="1"/>
        <v>77</v>
      </c>
      <c r="M6" s="7">
        <f t="shared" si="2"/>
        <v>65.49998166</v>
      </c>
    </row>
    <row r="7" spans="1:13" ht="12.75">
      <c r="A7" s="15">
        <v>1993</v>
      </c>
      <c r="B7" s="5">
        <v>73.7</v>
      </c>
      <c r="C7" s="5">
        <v>55</v>
      </c>
      <c r="D7" s="6">
        <v>0</v>
      </c>
      <c r="E7" s="5">
        <v>0</v>
      </c>
      <c r="F7" s="5">
        <v>0</v>
      </c>
      <c r="G7" s="5">
        <f t="shared" si="0"/>
        <v>93.999999997368</v>
      </c>
      <c r="H7" s="6">
        <v>0</v>
      </c>
      <c r="I7" s="5">
        <v>73.6</v>
      </c>
      <c r="J7" s="5">
        <v>77</v>
      </c>
      <c r="K7" s="5">
        <v>0</v>
      </c>
      <c r="L7" s="5">
        <f t="shared" si="1"/>
        <v>77</v>
      </c>
      <c r="M7" s="7">
        <f t="shared" si="2"/>
        <v>65.49998166</v>
      </c>
    </row>
    <row r="8" spans="1:13" ht="12.75">
      <c r="A8" s="15">
        <v>1994</v>
      </c>
      <c r="B8" s="5">
        <v>73.7</v>
      </c>
      <c r="C8" s="5">
        <v>55</v>
      </c>
      <c r="D8" s="6">
        <v>0</v>
      </c>
      <c r="E8" s="5">
        <v>0</v>
      </c>
      <c r="F8" s="5">
        <v>0</v>
      </c>
      <c r="G8" s="5">
        <f t="shared" si="0"/>
        <v>93.999999997368</v>
      </c>
      <c r="H8" s="6">
        <v>0</v>
      </c>
      <c r="I8" s="5">
        <v>73.6</v>
      </c>
      <c r="J8" s="5">
        <v>77</v>
      </c>
      <c r="K8" s="5">
        <v>0</v>
      </c>
      <c r="L8" s="5">
        <f t="shared" si="1"/>
        <v>77</v>
      </c>
      <c r="M8" s="7">
        <f t="shared" si="2"/>
        <v>65.49998166</v>
      </c>
    </row>
    <row r="9" spans="1:13" ht="12.75">
      <c r="A9" s="15">
        <v>1995</v>
      </c>
      <c r="B9" s="5">
        <v>73.7</v>
      </c>
      <c r="C9" s="5">
        <v>55</v>
      </c>
      <c r="D9" s="6">
        <v>0</v>
      </c>
      <c r="E9" s="5">
        <v>0</v>
      </c>
      <c r="F9" s="5">
        <v>0</v>
      </c>
      <c r="G9" s="5">
        <f t="shared" si="0"/>
        <v>93.999999997368</v>
      </c>
      <c r="H9" s="6">
        <v>0</v>
      </c>
      <c r="I9" s="5">
        <v>73.6</v>
      </c>
      <c r="J9" s="5">
        <v>77</v>
      </c>
      <c r="K9" s="5">
        <v>0</v>
      </c>
      <c r="L9" s="5">
        <f t="shared" si="1"/>
        <v>77</v>
      </c>
      <c r="M9" s="7">
        <f t="shared" si="2"/>
        <v>65.49998166</v>
      </c>
    </row>
    <row r="10" spans="1:13" ht="12.75">
      <c r="A10" s="15">
        <v>1996</v>
      </c>
      <c r="B10" s="5">
        <v>73.7</v>
      </c>
      <c r="C10" s="5">
        <v>55</v>
      </c>
      <c r="D10" s="6">
        <v>0</v>
      </c>
      <c r="E10" s="5">
        <v>0</v>
      </c>
      <c r="F10" s="5">
        <v>0</v>
      </c>
      <c r="G10" s="5">
        <f t="shared" si="0"/>
        <v>93.999999997368</v>
      </c>
      <c r="H10" s="6">
        <v>0</v>
      </c>
      <c r="I10" s="5">
        <v>73.6</v>
      </c>
      <c r="J10" s="5">
        <v>77</v>
      </c>
      <c r="K10" s="5">
        <v>0</v>
      </c>
      <c r="L10" s="5">
        <f t="shared" si="1"/>
        <v>77</v>
      </c>
      <c r="M10" s="7">
        <f t="shared" si="2"/>
        <v>65.49998166</v>
      </c>
    </row>
    <row r="11" spans="1:13" ht="12.75">
      <c r="A11" s="15">
        <v>1997</v>
      </c>
      <c r="B11" s="5">
        <v>73.7</v>
      </c>
      <c r="C11" s="5">
        <v>55</v>
      </c>
      <c r="D11" s="6">
        <v>0</v>
      </c>
      <c r="E11" s="5">
        <v>0</v>
      </c>
      <c r="F11" s="5">
        <v>0</v>
      </c>
      <c r="G11" s="5">
        <f t="shared" si="0"/>
        <v>93.999999997368</v>
      </c>
      <c r="H11" s="6">
        <v>0</v>
      </c>
      <c r="I11" s="5">
        <v>73.6</v>
      </c>
      <c r="J11" s="5">
        <v>77</v>
      </c>
      <c r="K11" s="5">
        <v>0</v>
      </c>
      <c r="L11" s="5">
        <f t="shared" si="1"/>
        <v>77</v>
      </c>
      <c r="M11" s="7">
        <f t="shared" si="2"/>
        <v>65.49998166</v>
      </c>
    </row>
    <row r="12" spans="1:13" ht="12.75">
      <c r="A12" s="15">
        <v>1998</v>
      </c>
      <c r="B12" s="5">
        <v>73.7</v>
      </c>
      <c r="C12" s="5">
        <v>55</v>
      </c>
      <c r="D12" s="6">
        <v>0</v>
      </c>
      <c r="E12" s="5">
        <v>0</v>
      </c>
      <c r="F12" s="5">
        <v>0</v>
      </c>
      <c r="G12" s="5">
        <f t="shared" si="0"/>
        <v>93.999999997368</v>
      </c>
      <c r="H12" s="6">
        <v>0</v>
      </c>
      <c r="I12" s="5">
        <v>73.6</v>
      </c>
      <c r="J12" s="5">
        <v>77</v>
      </c>
      <c r="K12" s="5">
        <v>0</v>
      </c>
      <c r="L12" s="5">
        <f t="shared" si="1"/>
        <v>77</v>
      </c>
      <c r="M12" s="7">
        <f t="shared" si="2"/>
        <v>65.49998166</v>
      </c>
    </row>
    <row r="13" spans="1:13" ht="12.75">
      <c r="A13" s="15">
        <v>1999</v>
      </c>
      <c r="B13" s="5">
        <v>73.7</v>
      </c>
      <c r="C13" s="5">
        <v>55</v>
      </c>
      <c r="D13" s="6">
        <v>0</v>
      </c>
      <c r="E13" s="5">
        <v>0</v>
      </c>
      <c r="F13" s="5">
        <v>0</v>
      </c>
      <c r="G13" s="5">
        <f t="shared" si="0"/>
        <v>93.999999997368</v>
      </c>
      <c r="H13" s="6">
        <v>0</v>
      </c>
      <c r="I13" s="5">
        <v>73.6</v>
      </c>
      <c r="J13" s="5">
        <v>77</v>
      </c>
      <c r="K13" s="5">
        <v>0</v>
      </c>
      <c r="L13" s="5">
        <f t="shared" si="1"/>
        <v>77</v>
      </c>
      <c r="M13" s="7">
        <f t="shared" si="2"/>
        <v>65.49998166</v>
      </c>
    </row>
    <row r="14" spans="1:13" ht="12.75">
      <c r="A14" s="15">
        <v>2000</v>
      </c>
      <c r="B14" s="5">
        <v>73.7</v>
      </c>
      <c r="C14" s="5">
        <v>55</v>
      </c>
      <c r="D14" s="6">
        <v>0</v>
      </c>
      <c r="E14" s="5">
        <v>0</v>
      </c>
      <c r="F14" s="5">
        <v>0</v>
      </c>
      <c r="G14" s="5">
        <f t="shared" si="0"/>
        <v>93.999999997368</v>
      </c>
      <c r="H14" s="6">
        <v>0</v>
      </c>
      <c r="I14" s="5">
        <v>73.6</v>
      </c>
      <c r="J14" s="5">
        <v>77</v>
      </c>
      <c r="K14" s="5">
        <v>0</v>
      </c>
      <c r="L14" s="5">
        <f t="shared" si="1"/>
        <v>77</v>
      </c>
      <c r="M14" s="7">
        <f t="shared" si="2"/>
        <v>65.49998166</v>
      </c>
    </row>
    <row r="15" spans="1:13" ht="12.75">
      <c r="A15" s="15">
        <v>2001</v>
      </c>
      <c r="B15" s="5">
        <v>73.7</v>
      </c>
      <c r="C15" s="5">
        <v>55</v>
      </c>
      <c r="D15" s="6">
        <v>0</v>
      </c>
      <c r="E15" s="5">
        <v>0</v>
      </c>
      <c r="F15" s="5">
        <v>0</v>
      </c>
      <c r="G15" s="5">
        <f t="shared" si="0"/>
        <v>93.999999997368</v>
      </c>
      <c r="H15" s="6">
        <v>0</v>
      </c>
      <c r="I15" s="5">
        <v>73.6</v>
      </c>
      <c r="J15" s="5">
        <v>77</v>
      </c>
      <c r="K15" s="5">
        <v>0</v>
      </c>
      <c r="L15" s="5">
        <f t="shared" si="1"/>
        <v>77</v>
      </c>
      <c r="M15" s="7">
        <f t="shared" si="2"/>
        <v>65.49998166</v>
      </c>
    </row>
    <row r="16" spans="1:13" ht="12.75">
      <c r="A16" s="15">
        <v>2002</v>
      </c>
      <c r="B16" s="5">
        <v>73.7</v>
      </c>
      <c r="C16" s="5">
        <v>55</v>
      </c>
      <c r="D16" s="6">
        <v>0</v>
      </c>
      <c r="E16" s="5">
        <v>0</v>
      </c>
      <c r="F16" s="5">
        <v>0</v>
      </c>
      <c r="G16" s="5">
        <f t="shared" si="0"/>
        <v>93.999999997368</v>
      </c>
      <c r="H16" s="6">
        <v>0</v>
      </c>
      <c r="I16" s="5">
        <v>73.6</v>
      </c>
      <c r="J16" s="5">
        <v>77</v>
      </c>
      <c r="K16" s="5">
        <v>0</v>
      </c>
      <c r="L16" s="5">
        <f t="shared" si="1"/>
        <v>77</v>
      </c>
      <c r="M16" s="7">
        <f t="shared" si="2"/>
        <v>65.49998166</v>
      </c>
    </row>
    <row r="17" spans="1:13" ht="12.75">
      <c r="A17" s="15">
        <v>2003</v>
      </c>
      <c r="B17" s="5">
        <v>73.7</v>
      </c>
      <c r="C17" s="5">
        <v>55</v>
      </c>
      <c r="D17" s="6">
        <v>0</v>
      </c>
      <c r="E17" s="5">
        <v>0</v>
      </c>
      <c r="F17" s="5">
        <v>0</v>
      </c>
      <c r="G17" s="5">
        <f t="shared" si="0"/>
        <v>93.999999997368</v>
      </c>
      <c r="H17" s="6">
        <v>0</v>
      </c>
      <c r="I17" s="5">
        <v>73.6</v>
      </c>
      <c r="J17" s="5">
        <v>77</v>
      </c>
      <c r="K17" s="5">
        <v>0</v>
      </c>
      <c r="L17" s="5">
        <f t="shared" si="1"/>
        <v>77</v>
      </c>
      <c r="M17" s="7">
        <f t="shared" si="2"/>
        <v>65.49998166</v>
      </c>
    </row>
    <row r="18" spans="1:13" ht="12.75">
      <c r="A18" s="15">
        <v>2004</v>
      </c>
      <c r="B18" s="5">
        <v>73.7</v>
      </c>
      <c r="C18" s="5">
        <v>55</v>
      </c>
      <c r="D18" s="6">
        <v>0</v>
      </c>
      <c r="E18" s="5">
        <v>0</v>
      </c>
      <c r="F18" s="5">
        <v>0</v>
      </c>
      <c r="G18" s="5">
        <f t="shared" si="0"/>
        <v>93.999999997368</v>
      </c>
      <c r="H18" s="6">
        <v>0</v>
      </c>
      <c r="I18" s="5">
        <v>73.6</v>
      </c>
      <c r="J18" s="5">
        <v>77</v>
      </c>
      <c r="K18" s="5">
        <v>0</v>
      </c>
      <c r="L18" s="5">
        <f t="shared" si="1"/>
        <v>77</v>
      </c>
      <c r="M18" s="7">
        <f t="shared" si="2"/>
        <v>65.49998166</v>
      </c>
    </row>
    <row r="19" spans="1:13" ht="12.75">
      <c r="A19" s="15">
        <v>2005</v>
      </c>
      <c r="B19" s="5">
        <v>73.7</v>
      </c>
      <c r="C19" s="5">
        <v>55</v>
      </c>
      <c r="D19" s="6">
        <v>0</v>
      </c>
      <c r="E19" s="5">
        <v>0</v>
      </c>
      <c r="F19" s="5">
        <v>0</v>
      </c>
      <c r="G19" s="5">
        <f t="shared" si="0"/>
        <v>93.999999997368</v>
      </c>
      <c r="H19" s="6">
        <v>0</v>
      </c>
      <c r="I19" s="5">
        <v>73.6</v>
      </c>
      <c r="J19" s="5">
        <v>77</v>
      </c>
      <c r="K19" s="5">
        <v>0</v>
      </c>
      <c r="L19" s="5">
        <f t="shared" si="1"/>
        <v>77</v>
      </c>
      <c r="M19" s="7">
        <f t="shared" si="2"/>
        <v>65.49998166</v>
      </c>
    </row>
    <row r="20" spans="1:13" ht="12.75">
      <c r="A20" s="15">
        <v>2006</v>
      </c>
      <c r="B20" s="5">
        <v>73.7</v>
      </c>
      <c r="C20" s="5">
        <v>55</v>
      </c>
      <c r="D20" s="6">
        <v>0</v>
      </c>
      <c r="E20" s="5">
        <v>0</v>
      </c>
      <c r="F20" s="5">
        <v>0</v>
      </c>
      <c r="G20" s="5">
        <f t="shared" si="0"/>
        <v>93.999999997368</v>
      </c>
      <c r="H20" s="6">
        <v>0</v>
      </c>
      <c r="I20" s="5">
        <v>73.6</v>
      </c>
      <c r="J20" s="5">
        <v>77</v>
      </c>
      <c r="K20" s="5">
        <v>0</v>
      </c>
      <c r="L20" s="5">
        <f t="shared" si="1"/>
        <v>77</v>
      </c>
      <c r="M20" s="7">
        <f t="shared" si="2"/>
        <v>65.49998166</v>
      </c>
    </row>
    <row r="21" spans="1:13" ht="12.75">
      <c r="A21" s="15">
        <v>2007</v>
      </c>
      <c r="B21" s="5">
        <v>73.7</v>
      </c>
      <c r="C21" s="5">
        <v>55</v>
      </c>
      <c r="D21" s="6">
        <v>0</v>
      </c>
      <c r="E21" s="5">
        <v>0</v>
      </c>
      <c r="F21" s="5">
        <v>0</v>
      </c>
      <c r="G21" s="5">
        <f t="shared" si="0"/>
        <v>93.999999997368</v>
      </c>
      <c r="H21" s="6">
        <v>0</v>
      </c>
      <c r="I21" s="5">
        <v>73.6</v>
      </c>
      <c r="J21" s="5">
        <v>77</v>
      </c>
      <c r="K21" s="5">
        <v>0</v>
      </c>
      <c r="L21" s="5">
        <f t="shared" si="1"/>
        <v>77</v>
      </c>
      <c r="M21" s="7">
        <f t="shared" si="2"/>
        <v>65.49998166</v>
      </c>
    </row>
    <row r="22" spans="1:13" ht="12.75">
      <c r="A22" s="15">
        <v>2008</v>
      </c>
      <c r="B22" s="5">
        <v>73.7</v>
      </c>
      <c r="C22" s="5">
        <v>55</v>
      </c>
      <c r="D22" s="6">
        <v>0</v>
      </c>
      <c r="E22" s="5">
        <v>0</v>
      </c>
      <c r="F22" s="5">
        <v>0</v>
      </c>
      <c r="G22" s="5">
        <f t="shared" si="0"/>
        <v>93.999999997368</v>
      </c>
      <c r="H22" s="6">
        <v>0</v>
      </c>
      <c r="I22" s="5">
        <v>73.6</v>
      </c>
      <c r="J22" s="5">
        <v>77</v>
      </c>
      <c r="K22" s="5">
        <v>0</v>
      </c>
      <c r="L22" s="5">
        <f t="shared" si="1"/>
        <v>77</v>
      </c>
      <c r="M22" s="7">
        <f t="shared" si="2"/>
        <v>65.49998166</v>
      </c>
    </row>
    <row r="23" spans="1:13" ht="12.75">
      <c r="A23" s="15">
        <v>2009</v>
      </c>
      <c r="B23" s="5">
        <v>73.7</v>
      </c>
      <c r="C23" s="5">
        <v>55</v>
      </c>
      <c r="D23" s="6">
        <v>0</v>
      </c>
      <c r="E23" s="5">
        <v>0</v>
      </c>
      <c r="F23" s="5">
        <v>0</v>
      </c>
      <c r="G23" s="5">
        <f t="shared" si="0"/>
        <v>93.999999997368</v>
      </c>
      <c r="H23" s="6">
        <v>0</v>
      </c>
      <c r="I23" s="5">
        <v>73.6</v>
      </c>
      <c r="J23" s="5">
        <v>77</v>
      </c>
      <c r="K23" s="5">
        <v>0</v>
      </c>
      <c r="L23" s="5">
        <f t="shared" si="1"/>
        <v>77</v>
      </c>
      <c r="M23" s="7">
        <f t="shared" si="2"/>
        <v>65.49998166</v>
      </c>
    </row>
    <row r="24" spans="1:13" ht="12.75">
      <c r="A24" s="15">
        <v>2010</v>
      </c>
      <c r="B24" s="5">
        <v>73.7</v>
      </c>
      <c r="C24" s="5">
        <v>55</v>
      </c>
      <c r="D24" s="6">
        <v>0</v>
      </c>
      <c r="E24" s="5">
        <v>0</v>
      </c>
      <c r="F24" s="5">
        <v>0</v>
      </c>
      <c r="G24" s="5">
        <f t="shared" si="0"/>
        <v>93.999999997368</v>
      </c>
      <c r="H24" s="6">
        <v>0</v>
      </c>
      <c r="I24" s="5">
        <v>73.6</v>
      </c>
      <c r="J24" s="5">
        <v>77</v>
      </c>
      <c r="K24" s="5">
        <v>0</v>
      </c>
      <c r="L24" s="5">
        <f t="shared" si="1"/>
        <v>77</v>
      </c>
      <c r="M24" s="7">
        <f t="shared" si="2"/>
        <v>65.49998166</v>
      </c>
    </row>
    <row r="25" spans="1:13" ht="12.75">
      <c r="A25" s="15">
        <v>2011</v>
      </c>
      <c r="B25" s="5">
        <v>73.7</v>
      </c>
      <c r="C25" s="5">
        <v>55</v>
      </c>
      <c r="D25" s="6">
        <v>0</v>
      </c>
      <c r="E25" s="5">
        <v>0</v>
      </c>
      <c r="F25" s="5">
        <v>0</v>
      </c>
      <c r="G25" s="5">
        <f t="shared" si="0"/>
        <v>93.999999997368</v>
      </c>
      <c r="H25" s="6">
        <v>0</v>
      </c>
      <c r="I25" s="5">
        <v>73.6</v>
      </c>
      <c r="J25" s="5">
        <v>77</v>
      </c>
      <c r="K25" s="5">
        <v>0</v>
      </c>
      <c r="L25" s="5">
        <f t="shared" si="1"/>
        <v>77</v>
      </c>
      <c r="M25" s="7">
        <f t="shared" si="2"/>
        <v>65.49998166</v>
      </c>
    </row>
    <row r="26" spans="1:13" ht="12.75">
      <c r="A26" s="15">
        <v>2012</v>
      </c>
      <c r="B26" s="5">
        <v>73.7</v>
      </c>
      <c r="C26" s="5">
        <v>55</v>
      </c>
      <c r="D26" s="6">
        <v>0</v>
      </c>
      <c r="E26" s="5">
        <v>0</v>
      </c>
      <c r="F26" s="5">
        <v>0</v>
      </c>
      <c r="G26" s="5">
        <f t="shared" si="0"/>
        <v>93.999999997368</v>
      </c>
      <c r="H26" s="6">
        <v>0</v>
      </c>
      <c r="I26" s="5">
        <v>73.6</v>
      </c>
      <c r="J26" s="5">
        <v>77</v>
      </c>
      <c r="K26" s="5">
        <v>0</v>
      </c>
      <c r="L26" s="5">
        <f t="shared" si="1"/>
        <v>77</v>
      </c>
      <c r="M26" s="7">
        <f t="shared" si="2"/>
        <v>65.49998166</v>
      </c>
    </row>
    <row r="29" ht="12.75">
      <c r="A29" t="s">
        <v>25</v>
      </c>
    </row>
  </sheetData>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worksheet>
</file>

<file path=xl/worksheets/sheet2.xml><?xml version="1.0" encoding="utf-8"?>
<worksheet xmlns="http://schemas.openxmlformats.org/spreadsheetml/2006/main" xmlns:r="http://schemas.openxmlformats.org/officeDocument/2006/relationships">
  <dimension ref="A1:AS100"/>
  <sheetViews>
    <sheetView workbookViewId="0" topLeftCell="A1">
      <selection activeCell="A1" sqref="A1"/>
    </sheetView>
  </sheetViews>
  <sheetFormatPr defaultColWidth="11.421875" defaultRowHeight="12.75"/>
  <cols>
    <col min="1" max="1" width="3.57421875" style="0" customWidth="1"/>
    <col min="2" max="2" width="11.421875" style="13" customWidth="1"/>
    <col min="8" max="14" width="11.57421875" style="0" bestFit="1" customWidth="1"/>
    <col min="15" max="15" width="14.421875" style="0" bestFit="1" customWidth="1"/>
    <col min="16" max="16" width="3.421875" style="0" customWidth="1"/>
    <col min="17" max="17" width="11.57421875" style="13" bestFit="1" customWidth="1"/>
    <col min="18" max="21" width="11.57421875" style="0" bestFit="1" customWidth="1"/>
  </cols>
  <sheetData>
    <row r="1" ht="18">
      <c r="A1" s="2" t="s">
        <v>17</v>
      </c>
    </row>
    <row r="2" spans="17:31" ht="12.75">
      <c r="Q2" s="33"/>
      <c r="R2" s="27"/>
      <c r="S2" s="27"/>
      <c r="T2" s="27"/>
      <c r="U2" s="27"/>
      <c r="V2" s="27"/>
      <c r="W2" s="27"/>
      <c r="X2" s="27"/>
      <c r="Y2" s="27"/>
      <c r="Z2" s="27"/>
      <c r="AA2" s="27"/>
      <c r="AB2" s="27"/>
      <c r="AC2" s="27"/>
      <c r="AD2" s="29"/>
      <c r="AE2" s="34"/>
    </row>
    <row r="4" spans="1:17" ht="12.75">
      <c r="A4" s="1" t="s">
        <v>2</v>
      </c>
      <c r="B4" s="14" t="s">
        <v>38</v>
      </c>
      <c r="Q4" s="1" t="s">
        <v>28</v>
      </c>
    </row>
    <row r="5" spans="32:45" ht="12.75">
      <c r="AF5" s="35"/>
      <c r="AG5" s="35"/>
      <c r="AH5" s="35"/>
      <c r="AI5" s="35"/>
      <c r="AJ5" s="35"/>
      <c r="AK5" s="35"/>
      <c r="AL5" s="35"/>
      <c r="AM5" s="35"/>
      <c r="AN5" s="35"/>
      <c r="AO5" s="35"/>
      <c r="AP5" s="35"/>
      <c r="AQ5" s="35"/>
      <c r="AR5" s="35"/>
      <c r="AS5" s="35"/>
    </row>
    <row r="6" spans="2:45"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9" t="s">
        <v>5</v>
      </c>
      <c r="U6" s="19" t="s">
        <v>6</v>
      </c>
      <c r="V6" s="19" t="s">
        <v>7</v>
      </c>
      <c r="W6" s="18" t="s">
        <v>8</v>
      </c>
      <c r="X6" s="19" t="s">
        <v>9</v>
      </c>
      <c r="Y6" s="18" t="s">
        <v>10</v>
      </c>
      <c r="Z6" s="18" t="s">
        <v>11</v>
      </c>
      <c r="AA6" s="19" t="s">
        <v>12</v>
      </c>
      <c r="AB6" s="18" t="s">
        <v>13</v>
      </c>
      <c r="AC6" s="18" t="s">
        <v>14</v>
      </c>
      <c r="AD6" s="20" t="s">
        <v>24</v>
      </c>
      <c r="AF6" s="36"/>
      <c r="AG6" s="36"/>
      <c r="AH6" s="36"/>
      <c r="AI6" s="36"/>
      <c r="AJ6" s="36"/>
      <c r="AK6" s="36"/>
      <c r="AL6" s="36"/>
      <c r="AM6" s="36"/>
      <c r="AN6" s="36"/>
      <c r="AO6" s="36"/>
      <c r="AP6" s="36"/>
      <c r="AQ6" s="36"/>
      <c r="AR6" s="28"/>
      <c r="AS6" s="35"/>
    </row>
    <row r="7" spans="2:45" ht="12.75">
      <c r="B7" s="15">
        <v>1990</v>
      </c>
      <c r="C7" s="16">
        <f>'Energy Industry'!C7+'Iron and Steel'!C7+'Non-Ferrous Metals'!C7+Cement!C7+Chemicals!C7+PulpPaperPrint!C7+Food!C7+Other!C7</f>
        <v>25886.761597312874</v>
      </c>
      <c r="D7" s="16">
        <f>'Energy Industry'!D7+'Iron and Steel'!D7+'Non-Ferrous Metals'!D7+Cement!D7+Chemicals!D7+PulpPaperPrint!D7+Food!D7+Other!D7</f>
        <v>19780</v>
      </c>
      <c r="E7" s="16">
        <f>'Energy Industry'!E7+'Iron and Steel'!E7+'Non-Ferrous Metals'!E7+Cement!E7+Chemicals!E7+PulpPaperPrint!E7+Food!E7+Other!E7</f>
        <v>62053.200000000004</v>
      </c>
      <c r="F7" s="16">
        <f>'Energy Industry'!F7+'Iron and Steel'!F7+'Non-Ferrous Metals'!F7+Cement!F7+Chemicals!F7+PulpPaperPrint!F7+Food!F7+Other!F7</f>
        <v>3396.9375</v>
      </c>
      <c r="G7" s="16">
        <f>'Energy Industry'!G7+'Iron and Steel'!G7+'Non-Ferrous Metals'!G7+Cement!G7+Chemicals!G7+PulpPaperPrint!G7+Food!G7+Other!G7</f>
        <v>3488.4</v>
      </c>
      <c r="H7" s="16">
        <f>'Energy Industry'!H7+'Iron and Steel'!H7+'Non-Ferrous Metals'!H7+Cement!H7+Chemicals!H7+PulpPaperPrint!H7+Food!H7+Other!H7</f>
        <v>13680</v>
      </c>
      <c r="I7" s="16">
        <f>'Energy Industry'!I7+'Iron and Steel'!I7+'Non-Ferrous Metals'!I7+Cement!I7+Chemicals!I7+PulpPaperPrint!I7+Food!I7+Other!I7</f>
        <v>140</v>
      </c>
      <c r="J7" s="16">
        <f>'Energy Industry'!J7+'Iron and Steel'!J7+'Non-Ferrous Metals'!J7+Cement!J7+Chemicals!J7+PulpPaperPrint!J7+Food!J7+Other!J7</f>
        <v>10281.764263451518</v>
      </c>
      <c r="K7" s="16">
        <f>'Energy Industry'!K7+'Iron and Steel'!K7+'Non-Ferrous Metals'!K7+Cement!K7+Chemicals!K7+PulpPaperPrint!K7+Food!K7+Other!K7</f>
        <v>18770.26649382284</v>
      </c>
      <c r="L7" s="16">
        <f>'Energy Industry'!L7+'Iron and Steel'!L7+'Non-Ferrous Metals'!L7+Cement!L7+Chemicals!L7+PulpPaperPrint!L7+Food!L7+Other!L7</f>
        <v>6710</v>
      </c>
      <c r="M7" s="16">
        <f>'Energy Industry'!M7+'Iron and Steel'!M7+'Non-Ferrous Metals'!M7+Cement!M7+Chemicals!M7+PulpPaperPrint!M7+Food!M7+Other!M7</f>
        <v>1227.9607530073813</v>
      </c>
      <c r="N7" s="16">
        <f>'Energy Industry'!N7+'Iron and Steel'!N7+'Non-Ferrous Metals'!N7+Cement!N7+Chemicals!N7+PulpPaperPrint!N7+Food!N7+Other!N7</f>
        <v>4100</v>
      </c>
      <c r="O7" s="17">
        <f>SUM(C7:N7)</f>
        <v>169515.2906075946</v>
      </c>
      <c r="Q7" s="15">
        <v>1990</v>
      </c>
      <c r="R7" s="16">
        <f>'Energy Industry'!R7+'Iron and Steel'!R7+'Non-Ferrous Metals'!R7+Cement!R7+Chemicals!R7+PulpPaperPrint!R7+Food!R7+Other!R7</f>
        <v>27039.229035550146</v>
      </c>
      <c r="S7" s="16">
        <f>'Energy Industry'!S7+'Iron and Steel'!S7+'Non-Ferrous Metals'!S7+Cement!S7+Chemicals!S7+PulpPaperPrint!S7+Food!S7+Other!S7</f>
        <v>20663.398698974823</v>
      </c>
      <c r="T7" s="16">
        <f>'Energy Industry'!T7+'Iron and Steel'!T7+'Non-Ferrous Metals'!T7+Cement!T7+Chemicals!T7+PulpPaperPrint!T7+Food!T7+Other!T7</f>
        <v>62188.449001868255</v>
      </c>
      <c r="U7" s="16">
        <f>'Energy Industry'!U7+'Iron and Steel'!U7+'Non-Ferrous Metals'!U7+Cement!U7+Chemicals!U7+PulpPaperPrint!U7+Food!U7+Other!U7</f>
        <v>3457.166806184051</v>
      </c>
      <c r="V7" s="16">
        <f>'Energy Industry'!V7+'Iron and Steel'!V7+'Non-Ferrous Metals'!V7+Cement!V7+Chemicals!V7+PulpPaperPrint!V7+Food!V7+Other!V7</f>
        <v>3802.918091741541</v>
      </c>
      <c r="W7" s="16">
        <f>'Energy Industry'!W7+'Iron and Steel'!W7+'Non-Ferrous Metals'!W7+Cement!W7+Chemicals!W7+PulpPaperPrint!W7+Food!W7+Other!W7</f>
        <v>13699.046860138493</v>
      </c>
      <c r="X7" s="16">
        <f>'Energy Industry'!X7+'Iron and Steel'!X7+'Non-Ferrous Metals'!X7+Cement!X7+Chemicals!X7+PulpPaperPrint!X7+Food!X7+Other!X7</f>
        <v>140</v>
      </c>
      <c r="Y7" s="16">
        <f>'Energy Industry'!Y7+'Iron and Steel'!Y7+'Non-Ferrous Metals'!Y7+Cement!Y7+Chemicals!Y7+PulpPaperPrint!Y7+Food!Y7+Other!Y7</f>
        <v>10281.764263451518</v>
      </c>
      <c r="Z7" s="16">
        <f>'Energy Industry'!Z7+'Iron and Steel'!Z7+'Non-Ferrous Metals'!Z7+Cement!Z7+Chemicals!Z7+PulpPaperPrint!Z7+Food!Z7+Other!Z7</f>
        <v>18954.734153435387</v>
      </c>
      <c r="AA7" s="16">
        <f>'Energy Industry'!AA7+'Iron and Steel'!AA7+'Non-Ferrous Metals'!AA7+Cement!AA7+Chemicals!AA7+PulpPaperPrint!AA7+Food!AA7+Other!AA7</f>
        <v>6735.21050931916</v>
      </c>
      <c r="AB7" s="16">
        <f>'Energy Industry'!AB7+'Iron and Steel'!AB7+'Non-Ferrous Metals'!AB7+Cement!AB7+Chemicals!AB7+PulpPaperPrint!AB7+Food!AB7+Other!AB7</f>
        <v>1230.3381142260143</v>
      </c>
      <c r="AC7" s="16">
        <f>'Energy Industry'!AC7+'Iron and Steel'!AC7+'Non-Ferrous Metals'!AC7+Cement!AC7+Chemicals!AC7+PulpPaperPrint!AC7+Food!AC7+Other!AC7</f>
        <v>4144.2676367328295</v>
      </c>
      <c r="AD7" s="17">
        <f>SUM(R7:AC7)</f>
        <v>172336.5231716222</v>
      </c>
      <c r="AF7" s="37"/>
      <c r="AG7" s="37"/>
      <c r="AH7" s="37"/>
      <c r="AI7" s="37"/>
      <c r="AJ7" s="37"/>
      <c r="AK7" s="37"/>
      <c r="AL7" s="37"/>
      <c r="AM7" s="37"/>
      <c r="AN7" s="37"/>
      <c r="AO7" s="37"/>
      <c r="AP7" s="37"/>
      <c r="AQ7" s="37"/>
      <c r="AR7" s="37"/>
      <c r="AS7" s="35"/>
    </row>
    <row r="8" spans="2:45" ht="12.75">
      <c r="B8" s="15">
        <v>1991</v>
      </c>
      <c r="C8" s="16">
        <f>'Energy Industry'!C8+'Iron and Steel'!C8+'Non-Ferrous Metals'!C8+Cement!C8+Chemicals!C8+PulpPaperPrint!C8+Food!C8+Other!C8</f>
        <v>27320.767510885646</v>
      </c>
      <c r="D8" s="16">
        <f>'Energy Industry'!D8+'Iron and Steel'!D8+'Non-Ferrous Metals'!D8+Cement!D8+Chemicals!D8+PulpPaperPrint!D8+Food!D8+Other!D8</f>
        <v>22147</v>
      </c>
      <c r="E8" s="16">
        <f>'Energy Industry'!E8+'Iron and Steel'!E8+'Non-Ferrous Metals'!E8+Cement!E8+Chemicals!E8+PulpPaperPrint!E8+Food!E8+Other!E8</f>
        <v>62118</v>
      </c>
      <c r="F8" s="16">
        <f>'Energy Industry'!F8+'Iron and Steel'!F8+'Non-Ferrous Metals'!F8+Cement!F8+Chemicals!F8+PulpPaperPrint!F8+Food!F8+Other!F8</f>
        <v>3945.9375</v>
      </c>
      <c r="G8" s="16">
        <f>'Energy Industry'!G8+'Iron and Steel'!G8+'Non-Ferrous Metals'!G8+Cement!G8+Chemicals!G8+PulpPaperPrint!G8+Food!G8+Other!G8</f>
        <v>3750.7100901606736</v>
      </c>
      <c r="H8" s="16">
        <f>'Energy Industry'!H8+'Iron and Steel'!H8+'Non-Ferrous Metals'!H8+Cement!H8+Chemicals!H8+PulpPaperPrint!H8+Food!H8+Other!H8</f>
        <v>10464</v>
      </c>
      <c r="I8" s="16">
        <f>'Energy Industry'!I8+'Iron and Steel'!I8+'Non-Ferrous Metals'!I8+Cement!I8+Chemicals!I8+PulpPaperPrint!I8+Food!I8+Other!I8</f>
        <v>168.4</v>
      </c>
      <c r="J8" s="16">
        <f>'Energy Industry'!J8+'Iron and Steel'!J8+'Non-Ferrous Metals'!J8+Cement!J8+Chemicals!J8+PulpPaperPrint!J8+Food!J8+Other!J8</f>
        <v>9659.026204003832</v>
      </c>
      <c r="K8" s="16">
        <f>'Energy Industry'!K8+'Iron and Steel'!K8+'Non-Ferrous Metals'!K8+Cement!K8+Chemicals!K8+PulpPaperPrint!K8+Food!K8+Other!K8</f>
        <v>17238.441283855558</v>
      </c>
      <c r="L8" s="16">
        <f>'Energy Industry'!L8+'Iron and Steel'!L8+'Non-Ferrous Metals'!L8+Cement!L8+Chemicals!L8+PulpPaperPrint!L8+Food!L8+Other!L8</f>
        <v>7020.051375123966</v>
      </c>
      <c r="M8" s="16">
        <f>'Energy Industry'!M8+'Iron and Steel'!M8+'Non-Ferrous Metals'!M8+Cement!M8+Chemicals!M8+PulpPaperPrint!M8+Food!M8+Other!M8</f>
        <v>1138.044054130085</v>
      </c>
      <c r="N8" s="16">
        <f>'Energy Industry'!N8+'Iron and Steel'!N8+'Non-Ferrous Metals'!N8+Cement!N8+Chemicals!N8+PulpPaperPrint!N8+Food!N8+Other!N8</f>
        <v>4780</v>
      </c>
      <c r="O8" s="17">
        <f aca="true" t="shared" si="0" ref="O8:O29">SUM(C8:N8)</f>
        <v>169750.37801815977</v>
      </c>
      <c r="Q8" s="15">
        <v>1991</v>
      </c>
      <c r="R8" s="16">
        <f>'Energy Industry'!R8+'Iron and Steel'!R8+'Non-Ferrous Metals'!R8+Cement!R8+Chemicals!R8+PulpPaperPrint!R8+Food!R8+Other!R8</f>
        <v>26947.030451306862</v>
      </c>
      <c r="S8" s="16">
        <f>'Energy Industry'!S8+'Iron and Steel'!S8+'Non-Ferrous Metals'!S8+Cement!S8+Chemicals!S8+PulpPaperPrint!S8+Food!S8+Other!S8</f>
        <v>21858.719047024468</v>
      </c>
      <c r="T8" s="16">
        <f>'Energy Industry'!T8+'Iron and Steel'!T8+'Non-Ferrous Metals'!T8+Cement!T8+Chemicals!T8+PulpPaperPrint!T8+Food!T8+Other!T8</f>
        <v>62074.160559126874</v>
      </c>
      <c r="U8" s="16">
        <f>'Energy Industry'!U8+'Iron and Steel'!U8+'Non-Ferrous Metals'!U8+Cement!U8+Chemicals!U8+PulpPaperPrint!U8+Food!U8+Other!U8</f>
        <v>3926.4933954987437</v>
      </c>
      <c r="V8" s="16">
        <f>'Energy Industry'!V8+'Iron and Steel'!V8+'Non-Ferrous Metals'!V8+Cement!V8+Chemicals!V8+PulpPaperPrint!V8+Food!V8+Other!V8</f>
        <v>3649.223785770436</v>
      </c>
      <c r="W8" s="16">
        <f>'Energy Industry'!W8+'Iron and Steel'!W8+'Non-Ferrous Metals'!W8+Cement!W8+Chemicals!W8+PulpPaperPrint!W8+Food!W8+Other!W8</f>
        <v>10457.87746005112</v>
      </c>
      <c r="X8" s="16">
        <f>'Energy Industry'!X8+'Iron and Steel'!X8+'Non-Ferrous Metals'!X8+Cement!X8+Chemicals!X8+PulpPaperPrint!X8+Food!X8+Other!X8</f>
        <v>168.4</v>
      </c>
      <c r="Y8" s="16">
        <f>'Energy Industry'!Y8+'Iron and Steel'!Y8+'Non-Ferrous Metals'!Y8+Cement!Y8+Chemicals!Y8+PulpPaperPrint!Y8+Food!Y8+Other!Y8</f>
        <v>9659.026204003832</v>
      </c>
      <c r="Z8" s="16">
        <f>'Energy Industry'!Z8+'Iron and Steel'!Z8+'Non-Ferrous Metals'!Z8+Cement!Z8+Chemicals!Z8+PulpPaperPrint!Z8+Food!Z8+Other!Z8</f>
        <v>17183.663128754197</v>
      </c>
      <c r="AA8" s="16">
        <f>'Energy Industry'!AA8+'Iron and Steel'!AA8+'Non-Ferrous Metals'!AA8+Cement!AA8+Chemicals!AA8+PulpPaperPrint!AA8+Food!AA8+Other!AA8</f>
        <v>7011.858633498044</v>
      </c>
      <c r="AB8" s="16">
        <f>'Energy Industry'!AB8+'Iron and Steel'!AB8+'Non-Ferrous Metals'!AB8+Cement!AB8+Chemicals!AB8+PulpPaperPrint!AB8+Food!AB8+Other!AB8</f>
        <v>1137.2498513332787</v>
      </c>
      <c r="AC8" s="16">
        <f>'Energy Industry'!AC8+'Iron and Steel'!AC8+'Non-Ferrous Metals'!AC8+Cement!AC8+Chemicals!AC8+PulpPaperPrint!AC8+Food!AC8+Other!AC8</f>
        <v>4763.140564860991</v>
      </c>
      <c r="AD8" s="17">
        <f aca="true" t="shared" si="1" ref="AD8:AD29">SUM(R8:AC8)</f>
        <v>168836.84308122884</v>
      </c>
      <c r="AF8" s="37"/>
      <c r="AG8" s="37"/>
      <c r="AH8" s="37"/>
      <c r="AI8" s="37"/>
      <c r="AJ8" s="37"/>
      <c r="AK8" s="37"/>
      <c r="AL8" s="37"/>
      <c r="AM8" s="37"/>
      <c r="AN8" s="37"/>
      <c r="AO8" s="37"/>
      <c r="AP8" s="37"/>
      <c r="AQ8" s="37"/>
      <c r="AR8" s="37"/>
      <c r="AS8" s="35"/>
    </row>
    <row r="9" spans="2:45" ht="12.75">
      <c r="B9" s="15">
        <v>1992</v>
      </c>
      <c r="C9" s="16">
        <f>'Energy Industry'!C9+'Iron and Steel'!C9+'Non-Ferrous Metals'!C9+Cement!C9+Chemicals!C9+PulpPaperPrint!C9+Food!C9+Other!C9</f>
        <v>26274.799111531116</v>
      </c>
      <c r="D9" s="16">
        <f>'Energy Industry'!D9+'Iron and Steel'!D9+'Non-Ferrous Metals'!D9+Cement!D9+Chemicals!D9+PulpPaperPrint!D9+Food!D9+Other!D9</f>
        <v>23461</v>
      </c>
      <c r="E9" s="16">
        <f>'Energy Industry'!E9+'Iron and Steel'!E9+'Non-Ferrous Metals'!E9+Cement!E9+Chemicals!E9+PulpPaperPrint!E9+Food!E9+Other!E9</f>
        <v>60732</v>
      </c>
      <c r="F9" s="16">
        <f>'Energy Industry'!F9+'Iron and Steel'!F9+'Non-Ferrous Metals'!F9+Cement!F9+Chemicals!F9+PulpPaperPrint!F9+Food!F9+Other!F9</f>
        <v>3911.625</v>
      </c>
      <c r="G9" s="16">
        <f>'Energy Industry'!G9+'Iron and Steel'!G9+'Non-Ferrous Metals'!G9+Cement!G9+Chemicals!G9+PulpPaperPrint!G9+Food!G9+Other!G9</f>
        <v>3838.463455761213</v>
      </c>
      <c r="H9" s="16">
        <f>'Energy Industry'!H9+'Iron and Steel'!H9+'Non-Ferrous Metals'!H9+Cement!H9+Chemicals!H9+PulpPaperPrint!H9+Food!H9+Other!H9</f>
        <v>8120</v>
      </c>
      <c r="I9" s="16">
        <f>'Energy Industry'!I9+'Iron and Steel'!I9+'Non-Ferrous Metals'!I9+Cement!I9+Chemicals!I9+PulpPaperPrint!I9+Food!I9+Other!I9</f>
        <v>196.8</v>
      </c>
      <c r="J9" s="16">
        <f>'Energy Industry'!J9+'Iron and Steel'!J9+'Non-Ferrous Metals'!J9+Cement!J9+Chemicals!J9+PulpPaperPrint!J9+Food!J9+Other!J9</f>
        <v>9635.877229976584</v>
      </c>
      <c r="K9" s="16">
        <f>'Energy Industry'!K9+'Iron and Steel'!K9+'Non-Ferrous Metals'!K9+Cement!K9+Chemicals!K9+PulpPaperPrint!K9+Food!K9+Other!K9</f>
        <v>16689.88916960476</v>
      </c>
      <c r="L9" s="16">
        <f>'Energy Industry'!L9+'Iron and Steel'!L9+'Non-Ferrous Metals'!L9+Cement!L9+Chemicals!L9+PulpPaperPrint!L9+Food!L9+Other!L9</f>
        <v>7347.751292273462</v>
      </c>
      <c r="M9" s="16">
        <f>'Energy Industry'!M9+'Iron and Steel'!M9+'Non-Ferrous Metals'!M9+Cement!M9+Chemicals!M9+PulpPaperPrint!M9+Food!M9+Other!M9</f>
        <v>1054.7114522747743</v>
      </c>
      <c r="N9" s="16">
        <f>'Energy Industry'!N9+'Iron and Steel'!N9+'Non-Ferrous Metals'!N9+Cement!N9+Chemicals!N9+PulpPaperPrint!N9+Food!N9+Other!N9</f>
        <v>4317.8604118993135</v>
      </c>
      <c r="O9" s="17">
        <f t="shared" si="0"/>
        <v>165580.77712332123</v>
      </c>
      <c r="Q9" s="15">
        <v>1992</v>
      </c>
      <c r="R9" s="16">
        <f>'Energy Industry'!R9+'Iron and Steel'!R9+'Non-Ferrous Metals'!R9+Cement!R9+Chemicals!R9+PulpPaperPrint!R9+Food!R9+Other!R9</f>
        <v>26757.017632074272</v>
      </c>
      <c r="S9" s="16">
        <f>'Energy Industry'!S9+'Iron and Steel'!S9+'Non-Ferrous Metals'!S9+Cement!S9+Chemicals!S9+PulpPaperPrint!S9+Food!S9+Other!S9</f>
        <v>23834.388541184453</v>
      </c>
      <c r="T9" s="16">
        <f>'Energy Industry'!T9+'Iron and Steel'!T9+'Non-Ferrous Metals'!T9+Cement!T9+Chemicals!T9+PulpPaperPrint!T9+Food!T9+Other!T9</f>
        <v>60788.64025176917</v>
      </c>
      <c r="U9" s="16">
        <f>'Energy Industry'!U9+'Iron and Steel'!U9+'Non-Ferrous Metals'!U9+Cement!U9+Chemicals!U9+PulpPaperPrint!U9+Food!U9+Other!U9</f>
        <v>3936.5693170876966</v>
      </c>
      <c r="V9" s="16">
        <f>'Energy Industry'!V9+'Iron and Steel'!V9+'Non-Ferrous Metals'!V9+Cement!V9+Chemicals!V9+PulpPaperPrint!V9+Food!V9+Other!V9</f>
        <v>3968.4179442319532</v>
      </c>
      <c r="W9" s="16">
        <f>'Energy Industry'!W9+'Iron and Steel'!W9+'Non-Ferrous Metals'!W9+Cement!W9+Chemicals!W9+PulpPaperPrint!W9+Food!W9+Other!W9</f>
        <v>8127.792976253161</v>
      </c>
      <c r="X9" s="16">
        <f>'Energy Industry'!X9+'Iron and Steel'!X9+'Non-Ferrous Metals'!X9+Cement!X9+Chemicals!X9+PulpPaperPrint!X9+Food!X9+Other!X9</f>
        <v>196.8</v>
      </c>
      <c r="Y9" s="16">
        <f>'Energy Industry'!Y9+'Iron and Steel'!Y9+'Non-Ferrous Metals'!Y9+Cement!Y9+Chemicals!Y9+PulpPaperPrint!Y9+Food!Y9+Other!Y9</f>
        <v>9635.877229976584</v>
      </c>
      <c r="Z9" s="16">
        <f>'Energy Industry'!Z9+'Iron and Steel'!Z9+'Non-Ferrous Metals'!Z9+Cement!Z9+Chemicals!Z9+PulpPaperPrint!Z9+Food!Z9+Other!Z9</f>
        <v>16757.773569396326</v>
      </c>
      <c r="AA9" s="16">
        <f>'Energy Industry'!AA9+'Iron and Steel'!AA9+'Non-Ferrous Metals'!AA9+Cement!AA9+Chemicals!AA9+PulpPaperPrint!AA9+Food!AA9+Other!AA9</f>
        <v>7358.354967447896</v>
      </c>
      <c r="AB9" s="16">
        <f>'Energy Industry'!AB9+'Iron and Steel'!AB9+'Non-Ferrous Metals'!AB9+Cement!AB9+Chemicals!AB9+PulpPaperPrint!AB9+Food!AB9+Other!AB9</f>
        <v>1055.7460990790382</v>
      </c>
      <c r="AC9" s="16">
        <f>'Energy Industry'!AC9+'Iron and Steel'!AC9+'Non-Ferrous Metals'!AC9+Cement!AC9+Chemicals!AC9+PulpPaperPrint!AC9+Food!AC9+Other!AC9</f>
        <v>4337.87629975061</v>
      </c>
      <c r="AD9" s="17">
        <f t="shared" si="1"/>
        <v>166755.25482825114</v>
      </c>
      <c r="AF9" s="37"/>
      <c r="AG9" s="37"/>
      <c r="AH9" s="37"/>
      <c r="AI9" s="37"/>
      <c r="AJ9" s="37"/>
      <c r="AK9" s="37"/>
      <c r="AL9" s="37"/>
      <c r="AM9" s="37"/>
      <c r="AN9" s="37"/>
      <c r="AO9" s="37"/>
      <c r="AP9" s="37"/>
      <c r="AQ9" s="37"/>
      <c r="AR9" s="37"/>
      <c r="AS9" s="35"/>
    </row>
    <row r="10" spans="2:45" ht="12.75">
      <c r="B10" s="15">
        <v>1993</v>
      </c>
      <c r="C10" s="16">
        <f>'Energy Industry'!C10+'Iron and Steel'!C10+'Non-Ferrous Metals'!C10+Cement!C10+Chemicals!C10+PulpPaperPrint!C10+Food!C10+Other!C10</f>
        <v>26128.65001668706</v>
      </c>
      <c r="D10" s="16">
        <f>'Energy Industry'!D10+'Iron and Steel'!D10+'Non-Ferrous Metals'!D10+Cement!D10+Chemicals!D10+PulpPaperPrint!D10+Food!D10+Other!D10</f>
        <v>25049</v>
      </c>
      <c r="E10" s="16">
        <f>'Energy Industry'!E10+'Iron and Steel'!E10+'Non-Ferrous Metals'!E10+Cement!E10+Chemicals!E10+PulpPaperPrint!E10+Food!E10+Other!E10</f>
        <v>58323.6</v>
      </c>
      <c r="F10" s="16">
        <f>'Energy Industry'!F10+'Iron and Steel'!F10+'Non-Ferrous Metals'!F10+Cement!F10+Chemicals!F10+PulpPaperPrint!F10+Food!F10+Other!F10</f>
        <v>4134.65625</v>
      </c>
      <c r="G10" s="16">
        <f>'Energy Industry'!G10+'Iron and Steel'!G10+'Non-Ferrous Metals'!G10+Cement!G10+Chemicals!G10+PulpPaperPrint!G10+Food!G10+Other!G10</f>
        <v>3890.23438376687</v>
      </c>
      <c r="H10" s="16">
        <f>'Energy Industry'!H10+'Iron and Steel'!H10+'Non-Ferrous Metals'!H10+Cement!H10+Chemicals!H10+PulpPaperPrint!H10+Food!H10+Other!H10</f>
        <v>6720</v>
      </c>
      <c r="I10" s="16">
        <f>'Energy Industry'!I10+'Iron and Steel'!I10+'Non-Ferrous Metals'!I10+Cement!I10+Chemicals!I10+PulpPaperPrint!I10+Food!I10+Other!I10</f>
        <v>225.2</v>
      </c>
      <c r="J10" s="16">
        <f>'Energy Industry'!J10+'Iron and Steel'!J10+'Non-Ferrous Metals'!J10+Cement!J10+Chemicals!J10+PulpPaperPrint!J10+Food!J10+Other!J10</f>
        <v>9646.80483201575</v>
      </c>
      <c r="K10" s="16">
        <f>'Energy Industry'!K10+'Iron and Steel'!K10+'Non-Ferrous Metals'!K10+Cement!K10+Chemicals!K10+PulpPaperPrint!K10+Food!K10+Other!K10</f>
        <v>14348.920336331954</v>
      </c>
      <c r="L10" s="16">
        <f>'Energy Industry'!L10+'Iron and Steel'!L10+'Non-Ferrous Metals'!L10+Cement!L10+Chemicals!L10+PulpPaperPrint!L10+Food!L10+Other!L10</f>
        <v>8456.717400056448</v>
      </c>
      <c r="M10" s="16">
        <f>'Energy Industry'!M10+'Iron and Steel'!M10+'Non-Ferrous Metals'!M10+Cement!M10+Chemicals!M10+PulpPaperPrint!M10+Food!M10+Other!M10</f>
        <v>977.4808308364559</v>
      </c>
      <c r="N10" s="16">
        <f>'Energy Industry'!N10+'Iron and Steel'!N10+'Non-Ferrous Metals'!N10+Cement!N10+Chemicals!N10+PulpPaperPrint!N10+Food!N10+Other!N10</f>
        <v>4150</v>
      </c>
      <c r="O10" s="17">
        <f t="shared" si="0"/>
        <v>162051.26404969455</v>
      </c>
      <c r="Q10" s="15">
        <v>1993</v>
      </c>
      <c r="R10" s="16">
        <f>'Energy Industry'!R10+'Iron and Steel'!R10+'Non-Ferrous Metals'!R10+Cement!R10+Chemicals!R10+PulpPaperPrint!R10+Food!R10+Other!R10</f>
        <v>26594.474882814484</v>
      </c>
      <c r="S10" s="16">
        <f>'Energy Industry'!S10+'Iron and Steel'!S10+'Non-Ferrous Metals'!S10+Cement!S10+Chemicals!S10+PulpPaperPrint!S10+Food!S10+Other!S10</f>
        <v>25412.66378647706</v>
      </c>
      <c r="T10" s="16">
        <f>'Energy Industry'!T10+'Iron and Steel'!T10+'Non-Ferrous Metals'!T10+Cement!T10+Chemicals!T10+PulpPaperPrint!T10+Food!T10+Other!T10</f>
        <v>58378.1919976805</v>
      </c>
      <c r="U10" s="16">
        <f>'Energy Industry'!U10+'Iron and Steel'!U10+'Non-Ferrous Metals'!U10+Cement!U10+Chemicals!U10+PulpPaperPrint!U10+Food!U10+Other!U10</f>
        <v>4158.665642382411</v>
      </c>
      <c r="V10" s="16">
        <f>'Energy Industry'!V10+'Iron and Steel'!V10+'Non-Ferrous Metals'!V10+Cement!V10+Chemicals!V10+PulpPaperPrint!V10+Food!V10+Other!V10</f>
        <v>4015.1577189426666</v>
      </c>
      <c r="W10" s="16">
        <f>'Energy Industry'!W10+'Iron and Steel'!W10+'Non-Ferrous Metals'!W10+Cement!W10+Chemicals!W10+PulpPaperPrint!W10+Food!W10+Other!W10</f>
        <v>6727.477631028405</v>
      </c>
      <c r="X10" s="16">
        <f>'Energy Industry'!X10+'Iron and Steel'!X10+'Non-Ferrous Metals'!X10+Cement!X10+Chemicals!X10+PulpPaperPrint!X10+Food!X10+Other!X10</f>
        <v>225.2</v>
      </c>
      <c r="Y10" s="16">
        <f>'Energy Industry'!Y10+'Iron and Steel'!Y10+'Non-Ferrous Metals'!Y10+Cement!Y10+Chemicals!Y10+PulpPaperPrint!Y10+Food!Y10+Other!Y10</f>
        <v>9646.80483201575</v>
      </c>
      <c r="Z10" s="16">
        <f>'Energy Industry'!Z10+'Iron and Steel'!Z10+'Non-Ferrous Metals'!Z10+Cement!Z10+Chemicals!Z10+PulpPaperPrint!Z10+Food!Z10+Other!Z10</f>
        <v>14405.325644255616</v>
      </c>
      <c r="AA10" s="16">
        <f>'Energy Industry'!AA10+'Iron and Steel'!AA10+'Non-Ferrous Metals'!AA10+Cement!AA10+Chemicals!AA10+PulpPaperPrint!AA10+Food!AA10+Other!AA10</f>
        <v>8467.044253368062</v>
      </c>
      <c r="AB10" s="16">
        <f>'Energy Industry'!AB10+'Iron and Steel'!AB10+'Non-Ferrous Metals'!AB10+Cement!AB10+Chemicals!AB10+PulpPaperPrint!AB10+Food!AB10+Other!AB10</f>
        <v>978.4489986052931</v>
      </c>
      <c r="AC10" s="16">
        <f>'Energy Industry'!AC10+'Iron and Steel'!AC10+'Non-Ferrous Metals'!AC10+Cement!AC10+Chemicals!AC10+PulpPaperPrint!AC10+Food!AC10+Other!AC10</f>
        <v>4168.797726528382</v>
      </c>
      <c r="AD10" s="17">
        <f t="shared" si="1"/>
        <v>163178.2531140986</v>
      </c>
      <c r="AF10" s="37"/>
      <c r="AG10" s="37"/>
      <c r="AH10" s="37"/>
      <c r="AI10" s="37"/>
      <c r="AJ10" s="37"/>
      <c r="AK10" s="37"/>
      <c r="AL10" s="37"/>
      <c r="AM10" s="37"/>
      <c r="AN10" s="37"/>
      <c r="AO10" s="37"/>
      <c r="AP10" s="37"/>
      <c r="AQ10" s="37"/>
      <c r="AR10" s="37"/>
      <c r="AS10" s="35"/>
    </row>
    <row r="11" spans="2:45" ht="12.75">
      <c r="B11" s="15">
        <v>1994</v>
      </c>
      <c r="C11" s="16">
        <f>'Energy Industry'!C11+'Iron and Steel'!C11+'Non-Ferrous Metals'!C11+Cement!C11+Chemicals!C11+PulpPaperPrint!C11+Food!C11+Other!C11</f>
        <v>25574.355576309703</v>
      </c>
      <c r="D11" s="16">
        <f>'Energy Industry'!D11+'Iron and Steel'!D11+'Non-Ferrous Metals'!D11+Cement!D11+Chemicals!D11+PulpPaperPrint!D11+Food!D11+Other!D11</f>
        <v>26795</v>
      </c>
      <c r="E11" s="16">
        <f>'Energy Industry'!E11+'Iron and Steel'!E11+'Non-Ferrous Metals'!E11+Cement!E11+Chemicals!E11+PulpPaperPrint!E11+Food!E11+Other!E11</f>
        <v>57232.8</v>
      </c>
      <c r="F11" s="16">
        <f>'Energy Industry'!F11+'Iron and Steel'!F11+'Non-Ferrous Metals'!F11+Cement!F11+Chemicals!F11+PulpPaperPrint!F11+Food!F11+Other!F11</f>
        <v>4632.1875</v>
      </c>
      <c r="G11" s="16">
        <f>'Energy Industry'!G11+'Iron and Steel'!G11+'Non-Ferrous Metals'!G11+Cement!G11+Chemicals!G11+PulpPaperPrint!G11+Food!G11+Other!G11</f>
        <v>4073.2356574514824</v>
      </c>
      <c r="H11" s="16">
        <f>'Energy Industry'!H11+'Iron and Steel'!H11+'Non-Ferrous Metals'!H11+Cement!H11+Chemicals!H11+PulpPaperPrint!H11+Food!H11+Other!H11</f>
        <v>7161</v>
      </c>
      <c r="I11" s="16">
        <f>'Energy Industry'!I11+'Iron and Steel'!I11+'Non-Ferrous Metals'!I11+Cement!I11+Chemicals!I11+PulpPaperPrint!I11+Food!I11+Other!I11</f>
        <v>253.60000000000002</v>
      </c>
      <c r="J11" s="16">
        <f>'Energy Industry'!J11+'Iron and Steel'!J11+'Non-Ferrous Metals'!J11+Cement!J11+Chemicals!J11+PulpPaperPrint!J11+Food!J11+Other!J11</f>
        <v>9991.525702475019</v>
      </c>
      <c r="K11" s="16">
        <f>'Energy Industry'!K11+'Iron and Steel'!K11+'Non-Ferrous Metals'!K11+Cement!K11+Chemicals!K11+PulpPaperPrint!K11+Food!K11+Other!K11</f>
        <v>14503.106010706384</v>
      </c>
      <c r="L11" s="16">
        <f>'Energy Industry'!L11+'Iron and Steel'!L11+'Non-Ferrous Metals'!L11+Cement!L11+Chemicals!L11+PulpPaperPrint!L11+Food!L11+Other!L11</f>
        <v>7319.0878852445485</v>
      </c>
      <c r="M11" s="16">
        <f>'Energy Industry'!M11+'Iron and Steel'!M11+'Non-Ferrous Metals'!M11+Cement!M11+Chemicals!M11+PulpPaperPrint!M11+Food!M11+Other!M11</f>
        <v>905.9053759130011</v>
      </c>
      <c r="N11" s="16">
        <f>'Energy Industry'!N11+'Iron and Steel'!N11+'Non-Ferrous Metals'!N11+Cement!N11+Chemicals!N11+PulpPaperPrint!N11+Food!N11+Other!N11</f>
        <v>4230</v>
      </c>
      <c r="O11" s="17">
        <f t="shared" si="0"/>
        <v>162671.80370810017</v>
      </c>
      <c r="Q11" s="15">
        <v>1994</v>
      </c>
      <c r="R11" s="16">
        <f>'Energy Industry'!R11+'Iron and Steel'!R11+'Non-Ferrous Metals'!R11+Cement!R11+Chemicals!R11+PulpPaperPrint!R11+Food!R11+Other!R11</f>
        <v>26975.63960482519</v>
      </c>
      <c r="S11" s="16">
        <f>'Energy Industry'!S11+'Iron and Steel'!S11+'Non-Ferrous Metals'!S11+Cement!S11+Chemicals!S11+PulpPaperPrint!S11+Food!S11+Other!S11</f>
        <v>27894.392923804626</v>
      </c>
      <c r="T11" s="16">
        <f>'Energy Industry'!T11+'Iron and Steel'!T11+'Non-Ferrous Metals'!T11+Cement!T11+Chemicals!T11+PulpPaperPrint!T11+Food!T11+Other!T11</f>
        <v>57397.34639314599</v>
      </c>
      <c r="U11" s="16">
        <f>'Energy Industry'!U11+'Iron and Steel'!U11+'Non-Ferrous Metals'!U11+Cement!U11+Chemicals!U11+PulpPaperPrint!U11+Food!U11+Other!U11</f>
        <v>4704.059121846743</v>
      </c>
      <c r="V11" s="16">
        <f>'Energy Industry'!V11+'Iron and Steel'!V11+'Non-Ferrous Metals'!V11+Cement!V11+Chemicals!V11+PulpPaperPrint!V11+Food!V11+Other!V11</f>
        <v>4448.205788558806</v>
      </c>
      <c r="W11" s="16">
        <f>'Energy Industry'!W11+'Iron and Steel'!W11+'Non-Ferrous Metals'!W11+Cement!W11+Chemicals!W11+PulpPaperPrint!W11+Food!W11+Other!W11</f>
        <v>7183.214368886885</v>
      </c>
      <c r="X11" s="16">
        <f>'Energy Industry'!X11+'Iron and Steel'!X11+'Non-Ferrous Metals'!X11+Cement!X11+Chemicals!X11+PulpPaperPrint!X11+Food!X11+Other!X11</f>
        <v>253.60000000000002</v>
      </c>
      <c r="Y11" s="16">
        <f>'Energy Industry'!Y11+'Iron and Steel'!Y11+'Non-Ferrous Metals'!Y11+Cement!Y11+Chemicals!Y11+PulpPaperPrint!Y11+Food!Y11+Other!Y11</f>
        <v>9991.525702475019</v>
      </c>
      <c r="Z11" s="16">
        <f>'Energy Industry'!Z11+'Iron and Steel'!Z11+'Non-Ferrous Metals'!Z11+Cement!Z11+Chemicals!Z11+PulpPaperPrint!Z11+Food!Z11+Other!Z11</f>
        <v>14673.263588913465</v>
      </c>
      <c r="AA11" s="16">
        <f>'Energy Industry'!AA11+'Iron and Steel'!AA11+'Non-Ferrous Metals'!AA11+Cement!AA11+Chemicals!AA11+PulpPaperPrint!AA11+Food!AA11+Other!AA11</f>
        <v>7350.175068832402</v>
      </c>
      <c r="AB11" s="16">
        <f>'Energy Industry'!AB11+'Iron and Steel'!AB11+'Non-Ferrous Metals'!AB11+Cement!AB11+Chemicals!AB11+PulpPaperPrint!AB11+Food!AB11+Other!AB11</f>
        <v>908.3867384913747</v>
      </c>
      <c r="AC11" s="16">
        <f>'Energy Industry'!AC11+'Iron and Steel'!AC11+'Non-Ferrous Metals'!AC11+Cement!AC11+Chemicals!AC11+PulpPaperPrint!AC11+Food!AC11+Other!AC11</f>
        <v>4287.437191183655</v>
      </c>
      <c r="AD11" s="17">
        <f t="shared" si="1"/>
        <v>166067.24649096414</v>
      </c>
      <c r="AF11" s="37"/>
      <c r="AG11" s="37"/>
      <c r="AH11" s="37"/>
      <c r="AI11" s="37"/>
      <c r="AJ11" s="37"/>
      <c r="AK11" s="37"/>
      <c r="AL11" s="37"/>
      <c r="AM11" s="37"/>
      <c r="AN11" s="37"/>
      <c r="AO11" s="37"/>
      <c r="AP11" s="37"/>
      <c r="AQ11" s="37"/>
      <c r="AR11" s="37"/>
      <c r="AS11" s="35"/>
    </row>
    <row r="12" spans="2:45" ht="12.75">
      <c r="B12" s="15">
        <v>1995</v>
      </c>
      <c r="C12" s="16">
        <f>'Energy Industry'!C12+'Iron and Steel'!C12+'Non-Ferrous Metals'!C12+Cement!C12+Chemicals!C12+PulpPaperPrint!C12+Food!C12+Other!C12</f>
        <v>26532.74109445976</v>
      </c>
      <c r="D12" s="16">
        <f>'Energy Industry'!D12+'Iron and Steel'!D12+'Non-Ferrous Metals'!D12+Cement!D12+Chemicals!D12+PulpPaperPrint!D12+Food!D12+Other!D12</f>
        <v>28368</v>
      </c>
      <c r="E12" s="16">
        <f>'Energy Industry'!E12+'Iron and Steel'!E12+'Non-Ferrous Metals'!E12+Cement!E12+Chemicals!E12+PulpPaperPrint!E12+Food!E12+Other!E12</f>
        <v>57934.8</v>
      </c>
      <c r="F12" s="16">
        <f>'Energy Industry'!F12+'Iron and Steel'!F12+'Non-Ferrous Metals'!F12+Cement!F12+Chemicals!F12+PulpPaperPrint!F12+Food!F12+Other!F12</f>
        <v>4838.0625</v>
      </c>
      <c r="G12" s="16">
        <f>'Energy Industry'!G12+'Iron and Steel'!G12+'Non-Ferrous Metals'!G12+Cement!G12+Chemicals!G12+PulpPaperPrint!G12+Food!G12+Other!G12</f>
        <v>4363.537571000822</v>
      </c>
      <c r="H12" s="16">
        <f>'Energy Industry'!H12+'Iron and Steel'!H12+'Non-Ferrous Metals'!H12+Cement!H12+Chemicals!H12+PulpPaperPrint!H12+Food!H12+Other!H12</f>
        <v>7430</v>
      </c>
      <c r="I12" s="16">
        <f>'Energy Industry'!I12+'Iron and Steel'!I12+'Non-Ferrous Metals'!I12+Cement!I12+Chemicals!I12+PulpPaperPrint!I12+Food!I12+Other!I12</f>
        <v>282</v>
      </c>
      <c r="J12" s="16">
        <f>'Energy Industry'!J12+'Iron and Steel'!J12+'Non-Ferrous Metals'!J12+Cement!J12+Chemicals!J12+PulpPaperPrint!J12+Food!J12+Other!J12</f>
        <v>9045.533177439092</v>
      </c>
      <c r="K12" s="16">
        <f>'Energy Industry'!K12+'Iron and Steel'!K12+'Non-Ferrous Metals'!K12+Cement!K12+Chemicals!K12+PulpPaperPrint!K12+Food!K12+Other!K12</f>
        <v>11576.064659583832</v>
      </c>
      <c r="L12" s="16">
        <f>'Energy Industry'!L12+'Iron and Steel'!L12+'Non-Ferrous Metals'!L12+Cement!L12+Chemicals!L12+PulpPaperPrint!L12+Food!L12+Other!L12</f>
        <v>9689.717992387652</v>
      </c>
      <c r="M12" s="16">
        <f>'Energy Industry'!M12+'Iron and Steel'!M12+'Non-Ferrous Metals'!M12+Cement!M12+Chemicals!M12+PulpPaperPrint!M12+Food!M12+Other!M12</f>
        <v>839.5709912856428</v>
      </c>
      <c r="N12" s="16">
        <f>'Energy Industry'!N12+'Iron and Steel'!N12+'Non-Ferrous Metals'!N12+Cement!N12+Chemicals!N12+PulpPaperPrint!N12+Food!N12+Other!N12</f>
        <v>4270</v>
      </c>
      <c r="O12" s="17">
        <f t="shared" si="0"/>
        <v>165170.02798615678</v>
      </c>
      <c r="Q12" s="15">
        <v>1995</v>
      </c>
      <c r="R12" s="16">
        <f>'Energy Industry'!R12+'Iron and Steel'!R12+'Non-Ferrous Metals'!R12+Cement!R12+Chemicals!R12+PulpPaperPrint!R12+Food!R12+Other!R12</f>
        <v>27056.169657523948</v>
      </c>
      <c r="S12" s="16">
        <f>'Energy Industry'!S12+'Iron and Steel'!S12+'Non-Ferrous Metals'!S12+Cement!S12+Chemicals!S12+PulpPaperPrint!S12+Food!S12+Other!S12</f>
        <v>28780.925657820248</v>
      </c>
      <c r="T12" s="16">
        <f>'Energy Industry'!T12+'Iron and Steel'!T12+'Non-Ferrous Metals'!T12+Cement!T12+Chemicals!T12+PulpPaperPrint!T12+Food!T12+Other!T12</f>
        <v>57996.32748417668</v>
      </c>
      <c r="U12" s="16">
        <f>'Energy Industry'!U12+'Iron and Steel'!U12+'Non-Ferrous Metals'!U12+Cement!U12+Chemicals!U12+PulpPaperPrint!U12+Food!U12+Other!U12</f>
        <v>4864.808872777552</v>
      </c>
      <c r="V12" s="16">
        <f>'Energy Industry'!V12+'Iron and Steel'!V12+'Non-Ferrous Metals'!V12+Cement!V12+Chemicals!V12+PulpPaperPrint!V12+Food!V12+Other!V12</f>
        <v>4503.268403688233</v>
      </c>
      <c r="W12" s="16">
        <f>'Energy Industry'!W12+'Iron and Steel'!W12+'Non-Ferrous Metals'!W12+Cement!W12+Chemicals!W12+PulpPaperPrint!W12+Food!W12+Other!W12</f>
        <v>7438.225949524516</v>
      </c>
      <c r="X12" s="16">
        <f>'Energy Industry'!X12+'Iron and Steel'!X12+'Non-Ferrous Metals'!X12+Cement!X12+Chemicals!X12+PulpPaperPrint!X12+Food!X12+Other!X12</f>
        <v>282</v>
      </c>
      <c r="Y12" s="16">
        <f>'Energy Industry'!Y12+'Iron and Steel'!Y12+'Non-Ferrous Metals'!Y12+Cement!Y12+Chemicals!Y12+PulpPaperPrint!Y12+Food!Y12+Other!Y12</f>
        <v>9045.533177439092</v>
      </c>
      <c r="Z12" s="16">
        <f>'Energy Industry'!Z12+'Iron and Steel'!Z12+'Non-Ferrous Metals'!Z12+Cement!Z12+Chemicals!Z12+PulpPaperPrint!Z12+Food!Z12+Other!Z12</f>
        <v>11626.583577470985</v>
      </c>
      <c r="AA12" s="16">
        <f>'Energy Industry'!AA12+'Iron and Steel'!AA12+'Non-Ferrous Metals'!AA12+Cement!AA12+Chemicals!AA12+PulpPaperPrint!AA12+Food!AA12+Other!AA12</f>
        <v>9701.34539172095</v>
      </c>
      <c r="AB12" s="16">
        <f>'Energy Industry'!AB12+'Iron and Steel'!AB12+'Non-Ferrous Metals'!AB12+Cement!AB12+Chemicals!AB12+PulpPaperPrint!AB12+Food!AB12+Other!AB12</f>
        <v>840.4935103127252</v>
      </c>
      <c r="AC12" s="16">
        <f>'Energy Industry'!AC12+'Iron and Steel'!AC12+'Non-Ferrous Metals'!AC12+Cement!AC12+Chemicals!AC12+PulpPaperPrint!AC12+Food!AC12+Other!AC12</f>
        <v>4292.082726513026</v>
      </c>
      <c r="AD12" s="17">
        <f t="shared" si="1"/>
        <v>166427.76440896795</v>
      </c>
      <c r="AF12" s="37"/>
      <c r="AG12" s="37"/>
      <c r="AH12" s="37"/>
      <c r="AI12" s="37"/>
      <c r="AJ12" s="37"/>
      <c r="AK12" s="37"/>
      <c r="AL12" s="37"/>
      <c r="AM12" s="37"/>
      <c r="AN12" s="37"/>
      <c r="AO12" s="37"/>
      <c r="AP12" s="37"/>
      <c r="AQ12" s="37"/>
      <c r="AR12" s="37"/>
      <c r="AS12" s="35"/>
    </row>
    <row r="13" spans="2:45" ht="12.75">
      <c r="B13" s="15">
        <v>1996</v>
      </c>
      <c r="C13" s="16">
        <f>'Energy Industry'!C13+'Iron and Steel'!C13+'Non-Ferrous Metals'!C13+Cement!C13+Chemicals!C13+PulpPaperPrint!C13+Food!C13+Other!C13</f>
        <v>27851.984466664784</v>
      </c>
      <c r="D13" s="16">
        <f>'Energy Industry'!D13+'Iron and Steel'!D13+'Non-Ferrous Metals'!D13+Cement!D13+Chemicals!D13+PulpPaperPrint!D13+Food!D13+Other!D13</f>
        <v>30417</v>
      </c>
      <c r="E13" s="16">
        <f>'Energy Industry'!E13+'Iron and Steel'!E13+'Non-Ferrous Metals'!E13+Cement!E13+Chemicals!E13+PulpPaperPrint!E13+Food!E13+Other!E13</f>
        <v>57585.6</v>
      </c>
      <c r="F13" s="16">
        <f>'Energy Industry'!F13+'Iron and Steel'!F13+'Non-Ferrous Metals'!F13+Cement!F13+Chemicals!F13+PulpPaperPrint!F13+Food!F13+Other!F13</f>
        <v>4906.6875</v>
      </c>
      <c r="G13" s="16">
        <f>'Energy Industry'!G13+'Iron and Steel'!G13+'Non-Ferrous Metals'!G13+Cement!G13+Chemicals!G13+PulpPaperPrint!G13+Food!G13+Other!G13</f>
        <v>4979.911239192552</v>
      </c>
      <c r="H13" s="16">
        <f>'Energy Industry'!H13+'Iron and Steel'!H13+'Non-Ferrous Metals'!H13+Cement!H13+Chemicals!H13+PulpPaperPrint!H13+Food!H13+Other!H13</f>
        <v>4818</v>
      </c>
      <c r="I13" s="16">
        <f>'Energy Industry'!I13+'Iron and Steel'!I13+'Non-Ferrous Metals'!I13+Cement!I13+Chemicals!I13+PulpPaperPrint!I13+Food!I13+Other!I13</f>
        <v>304.6666666666667</v>
      </c>
      <c r="J13" s="16">
        <f>'Energy Industry'!J13+'Iron and Steel'!J13+'Non-Ferrous Metals'!J13+Cement!J13+Chemicals!J13+PulpPaperPrint!J13+Food!J13+Other!J13</f>
        <v>8540.389202969292</v>
      </c>
      <c r="K13" s="16">
        <f>'Energy Industry'!K13+'Iron and Steel'!K13+'Non-Ferrous Metals'!K13+Cement!K13+Chemicals!K13+PulpPaperPrint!K13+Food!K13+Other!K13</f>
        <v>11244.76632473834</v>
      </c>
      <c r="L13" s="16">
        <f>'Energy Industry'!L13+'Iron and Steel'!L13+'Non-Ferrous Metals'!L13+Cement!L13+Chemicals!L13+PulpPaperPrint!L13+Food!L13+Other!L13</f>
        <v>10140.46785665187</v>
      </c>
      <c r="M13" s="16">
        <f>'Energy Industry'!M13+'Iron and Steel'!M13+'Non-Ferrous Metals'!M13+Cement!M13+Chemicals!M13+PulpPaperPrint!M13+Food!M13+Other!M13</f>
        <v>778.0939026859796</v>
      </c>
      <c r="N13" s="16">
        <f>'Energy Industry'!N13+'Iron and Steel'!N13+'Non-Ferrous Metals'!N13+Cement!N13+Chemicals!N13+PulpPaperPrint!N13+Food!N13+Other!N13</f>
        <v>4440</v>
      </c>
      <c r="O13" s="17">
        <f t="shared" si="0"/>
        <v>166007.56715956947</v>
      </c>
      <c r="Q13" s="15">
        <v>1996</v>
      </c>
      <c r="R13" s="16">
        <f>'Energy Industry'!R13+'Iron and Steel'!R13+'Non-Ferrous Metals'!R13+Cement!R13+Chemicals!R13+PulpPaperPrint!R13+Food!R13+Other!R13</f>
        <v>27407.50342033615</v>
      </c>
      <c r="S13" s="16">
        <f>'Energy Industry'!S13+'Iron and Steel'!S13+'Non-Ferrous Metals'!S13+Cement!S13+Chemicals!S13+PulpPaperPrint!S13+Food!S13+Other!S13</f>
        <v>30063.726160630067</v>
      </c>
      <c r="T13" s="16">
        <f>'Energy Industry'!T13+'Iron and Steel'!T13+'Non-Ferrous Metals'!T13+Cement!T13+Chemicals!T13+PulpPaperPrint!T13+Food!T13+Other!T13</f>
        <v>57533.40876772358</v>
      </c>
      <c r="U13" s="16">
        <f>'Energy Industry'!U13+'Iron and Steel'!U13+'Non-Ferrous Metals'!U13+Cement!U13+Chemicals!U13+PulpPaperPrint!U13+Food!U13+Other!U13</f>
        <v>4884.054586789798</v>
      </c>
      <c r="V13" s="16">
        <f>'Energy Industry'!V13+'Iron and Steel'!V13+'Non-Ferrous Metals'!V13+Cement!V13+Chemicals!V13+PulpPaperPrint!V13+Food!V13+Other!V13</f>
        <v>4861.443372424649</v>
      </c>
      <c r="W13" s="16">
        <f>'Energy Industry'!W13+'Iron and Steel'!W13+'Non-Ferrous Metals'!W13+Cement!W13+Chemicals!W13+PulpPaperPrint!W13+Food!W13+Other!W13</f>
        <v>4811.06104336147</v>
      </c>
      <c r="X13" s="16">
        <f>'Energy Industry'!X13+'Iron and Steel'!X13+'Non-Ferrous Metals'!X13+Cement!X13+Chemicals!X13+PulpPaperPrint!X13+Food!X13+Other!X13</f>
        <v>304.6666666666667</v>
      </c>
      <c r="Y13" s="16">
        <f>'Energy Industry'!Y13+'Iron and Steel'!Y13+'Non-Ferrous Metals'!Y13+Cement!Y13+Chemicals!Y13+PulpPaperPrint!Y13+Food!Y13+Other!Y13</f>
        <v>8540.389202969292</v>
      </c>
      <c r="Z13" s="16">
        <f>'Energy Industry'!Z13+'Iron and Steel'!Z13+'Non-Ferrous Metals'!Z13+Cement!Z13+Chemicals!Z13+PulpPaperPrint!Z13+Food!Z13+Other!Z13</f>
        <v>11203.152014449592</v>
      </c>
      <c r="AA13" s="16">
        <f>'Energy Industry'!AA13+'Iron and Steel'!AA13+'Non-Ferrous Metals'!AA13+Cement!AA13+Chemicals!AA13+PulpPaperPrint!AA13+Food!AA13+Other!AA13</f>
        <v>10130.531978525636</v>
      </c>
      <c r="AB13" s="16">
        <f>'Energy Industry'!AB13+'Iron and Steel'!AB13+'Non-Ferrous Metals'!AB13+Cement!AB13+Chemicals!AB13+PulpPaperPrint!AB13+Food!AB13+Other!AB13</f>
        <v>777.2938117682979</v>
      </c>
      <c r="AC13" s="16">
        <f>'Energy Industry'!AC13+'Iron and Steel'!AC13+'Non-Ferrous Metals'!AC13+Cement!AC13+Chemicals!AC13+PulpPaperPrint!AC13+Food!AC13+Other!AC13</f>
        <v>4421.031318213344</v>
      </c>
      <c r="AD13" s="17">
        <f t="shared" si="1"/>
        <v>164938.26234385854</v>
      </c>
      <c r="AF13" s="37"/>
      <c r="AG13" s="37"/>
      <c r="AH13" s="37"/>
      <c r="AI13" s="37"/>
      <c r="AJ13" s="37"/>
      <c r="AK13" s="37"/>
      <c r="AL13" s="37"/>
      <c r="AM13" s="37"/>
      <c r="AN13" s="37"/>
      <c r="AO13" s="37"/>
      <c r="AP13" s="37"/>
      <c r="AQ13" s="37"/>
      <c r="AR13" s="37"/>
      <c r="AS13" s="35"/>
    </row>
    <row r="14" spans="2:45" ht="12.75">
      <c r="B14" s="15">
        <v>1997</v>
      </c>
      <c r="C14" s="16">
        <f>'Energy Industry'!C14+'Iron and Steel'!C14+'Non-Ferrous Metals'!C14+Cement!C14+Chemicals!C14+PulpPaperPrint!C14+Food!C14+Other!C14</f>
        <v>26658.095635265985</v>
      </c>
      <c r="D14" s="16">
        <f>'Energy Industry'!D14+'Iron and Steel'!D14+'Non-Ferrous Metals'!D14+Cement!D14+Chemicals!D14+PulpPaperPrint!D14+Food!D14+Other!D14</f>
        <v>31206</v>
      </c>
      <c r="E14" s="16">
        <f>'Energy Industry'!E14+'Iron and Steel'!E14+'Non-Ferrous Metals'!E14+Cement!E14+Chemicals!E14+PulpPaperPrint!E14+Food!E14+Other!E14</f>
        <v>58424.4</v>
      </c>
      <c r="F14" s="16">
        <f>'Energy Industry'!F14+'Iron and Steel'!F14+'Non-Ferrous Metals'!F14+Cement!F14+Chemicals!F14+PulpPaperPrint!F14+Food!F14+Other!F14</f>
        <v>5164.03125</v>
      </c>
      <c r="G14" s="16">
        <f>'Energy Industry'!G14+'Iron and Steel'!G14+'Non-Ferrous Metals'!G14+Cement!G14+Chemicals!G14+PulpPaperPrint!G14+Food!G14+Other!G14</f>
        <v>4534.339175182957</v>
      </c>
      <c r="H14" s="16">
        <f>'Energy Industry'!H14+'Iron and Steel'!H14+'Non-Ferrous Metals'!H14+Cement!H14+Chemicals!H14+PulpPaperPrint!H14+Food!H14+Other!H14</f>
        <v>4350</v>
      </c>
      <c r="I14" s="16">
        <f>'Energy Industry'!I14+'Iron and Steel'!I14+'Non-Ferrous Metals'!I14+Cement!I14+Chemicals!I14+PulpPaperPrint!I14+Food!I14+Other!I14</f>
        <v>327.33333333333337</v>
      </c>
      <c r="J14" s="16">
        <f>'Energy Industry'!J14+'Iron and Steel'!J14+'Non-Ferrous Metals'!J14+Cement!J14+Chemicals!J14+PulpPaperPrint!J14+Food!J14+Other!J14</f>
        <v>8653.562011276865</v>
      </c>
      <c r="K14" s="16">
        <f>'Energy Industry'!K14+'Iron and Steel'!K14+'Non-Ferrous Metals'!K14+Cement!K14+Chemicals!K14+PulpPaperPrint!K14+Food!K14+Other!K14</f>
        <v>10560.912825098294</v>
      </c>
      <c r="L14" s="16">
        <f>'Energy Industry'!L14+'Iron and Steel'!L14+'Non-Ferrous Metals'!L14+Cement!L14+Chemicals!L14+PulpPaperPrint!L14+Food!L14+Other!L14</f>
        <v>10982.118004284119</v>
      </c>
      <c r="M14" s="16">
        <f>'Energy Industry'!M14+'Iron and Steel'!M14+'Non-Ferrous Metals'!M14+Cement!M14+Chemicals!M14+PulpPaperPrint!M14+Food!M14+Other!M14</f>
        <v>721.1184374891245</v>
      </c>
      <c r="N14" s="16">
        <f>'Energy Industry'!N14+'Iron and Steel'!N14+'Non-Ferrous Metals'!N14+Cement!N14+Chemicals!N14+PulpPaperPrint!N14+Food!N14+Other!N14</f>
        <v>5320</v>
      </c>
      <c r="O14" s="17">
        <f t="shared" si="0"/>
        <v>166901.91067193067</v>
      </c>
      <c r="Q14" s="15">
        <v>1997</v>
      </c>
      <c r="R14" s="16">
        <f>'Energy Industry'!R14+'Iron and Steel'!R14+'Non-Ferrous Metals'!R14+Cement!R14+Chemicals!R14+PulpPaperPrint!R14+Food!R14+Other!R14</f>
        <v>27474.775855872627</v>
      </c>
      <c r="S14" s="16">
        <f>'Energy Industry'!S14+'Iron and Steel'!S14+'Non-Ferrous Metals'!S14+Cement!S14+Chemicals!S14+PulpPaperPrint!S14+Food!S14+Other!S14</f>
        <v>31858.108739973963</v>
      </c>
      <c r="T14" s="16">
        <f>'Energy Industry'!T14+'Iron and Steel'!T14+'Non-Ferrous Metals'!T14+Cement!T14+Chemicals!T14+PulpPaperPrint!T14+Food!T14+Other!T14</f>
        <v>58520.33988323371</v>
      </c>
      <c r="U14" s="16">
        <f>'Energy Industry'!U14+'Iron and Steel'!U14+'Non-Ferrous Metals'!U14+Cement!U14+Chemicals!U14+PulpPaperPrint!U14+Food!U14+Other!U14</f>
        <v>5205.544079516865</v>
      </c>
      <c r="V14" s="16">
        <f>'Energy Industry'!V14+'Iron and Steel'!V14+'Non-Ferrous Metals'!V14+Cement!V14+Chemicals!V14+PulpPaperPrint!V14+Food!V14+Other!V14</f>
        <v>4751.023082907252</v>
      </c>
      <c r="W14" s="16">
        <f>'Energy Industry'!W14+'Iron and Steel'!W14+'Non-Ferrous Metals'!W14+Cement!W14+Chemicals!W14+PulpPaperPrint!W14+Food!W14+Other!W14</f>
        <v>4362.692378025415</v>
      </c>
      <c r="X14" s="16">
        <f>'Energy Industry'!X14+'Iron and Steel'!X14+'Non-Ferrous Metals'!X14+Cement!X14+Chemicals!X14+PulpPaperPrint!X14+Food!X14+Other!X14</f>
        <v>327.33333333333337</v>
      </c>
      <c r="Y14" s="16">
        <f>'Energy Industry'!Y14+'Iron and Steel'!Y14+'Non-Ferrous Metals'!Y14+Cement!Y14+Chemicals!Y14+PulpPaperPrint!Y14+Food!Y14+Other!Y14</f>
        <v>8653.562011276865</v>
      </c>
      <c r="Z14" s="16">
        <f>'Energy Industry'!Z14+'Iron and Steel'!Z14+'Non-Ferrous Metals'!Z14+Cement!Z14+Chemicals!Z14+PulpPaperPrint!Z14+Food!Z14+Other!Z14</f>
        <v>10632.61667414484</v>
      </c>
      <c r="AA14" s="16">
        <f>'Energy Industry'!AA14+'Iron and Steel'!AA14+'Non-Ferrous Metals'!AA14+Cement!AA14+Chemicals!AA14+PulpPaperPrint!AA14+Food!AA14+Other!AA14</f>
        <v>11000.36708313747</v>
      </c>
      <c r="AB14" s="16">
        <f>'Energy Industry'!AB14+'Iron and Steel'!AB14+'Non-Ferrous Metals'!AB14+Cement!AB14+Chemicals!AB14+PulpPaperPrint!AB14+Food!AB14+Other!AB14</f>
        <v>722.4970497225639</v>
      </c>
      <c r="AC14" s="16">
        <f>'Energy Industry'!AC14+'Iron and Steel'!AC14+'Non-Ferrous Metals'!AC14+Cement!AC14+Chemicals!AC14+PulpPaperPrint!AC14+Food!AC14+Other!AC14</f>
        <v>5362.431200860645</v>
      </c>
      <c r="AD14" s="17">
        <f t="shared" si="1"/>
        <v>168871.29137200557</v>
      </c>
      <c r="AF14" s="37"/>
      <c r="AG14" s="37"/>
      <c r="AH14" s="37"/>
      <c r="AI14" s="37"/>
      <c r="AJ14" s="37"/>
      <c r="AK14" s="37"/>
      <c r="AL14" s="37"/>
      <c r="AM14" s="37"/>
      <c r="AN14" s="37"/>
      <c r="AO14" s="37"/>
      <c r="AP14" s="37"/>
      <c r="AQ14" s="37"/>
      <c r="AR14" s="37"/>
      <c r="AS14" s="35"/>
    </row>
    <row r="15" spans="2:45" ht="12.75">
      <c r="B15" s="15">
        <v>1998</v>
      </c>
      <c r="C15" s="16">
        <f>'Energy Industry'!C15+'Iron and Steel'!C15+'Non-Ferrous Metals'!C15+Cement!C15+Chemicals!C15+PulpPaperPrint!C15+Food!C15+Other!C15</f>
        <v>27641.203097609523</v>
      </c>
      <c r="D15" s="16">
        <f>'Energy Industry'!D15+'Iron and Steel'!D15+'Non-Ferrous Metals'!D15+Cement!D15+Chemicals!D15+PulpPaperPrint!D15+Food!D15+Other!D15</f>
        <v>32676</v>
      </c>
      <c r="E15" s="16">
        <f>'Energy Industry'!E15+'Iron and Steel'!E15+'Non-Ferrous Metals'!E15+Cement!E15+Chemicals!E15+PulpPaperPrint!E15+Food!E15+Other!E15</f>
        <v>59972.4</v>
      </c>
      <c r="F15" s="16">
        <f>'Energy Industry'!F15+'Iron and Steel'!F15+'Non-Ferrous Metals'!F15+Cement!F15+Chemicals!F15+PulpPaperPrint!F15+Food!F15+Other!F15</f>
        <v>5318.4375</v>
      </c>
      <c r="G15" s="16">
        <f>'Energy Industry'!G15+'Iron and Steel'!G15+'Non-Ferrous Metals'!G15+Cement!G15+Chemicals!G15+PulpPaperPrint!G15+Food!G15+Other!G15</f>
        <v>4666.023687566776</v>
      </c>
      <c r="H15" s="16">
        <f>'Energy Industry'!H15+'Iron and Steel'!H15+'Non-Ferrous Metals'!H15+Cement!H15+Chemicals!H15+PulpPaperPrint!H15+Food!H15+Other!H15</f>
        <v>3650</v>
      </c>
      <c r="I15" s="16">
        <f>'Energy Industry'!I15+'Iron and Steel'!I15+'Non-Ferrous Metals'!I15+Cement!I15+Chemicals!I15+PulpPaperPrint!I15+Food!I15+Other!I15</f>
        <v>350</v>
      </c>
      <c r="J15" s="16">
        <f>'Energy Industry'!J15+'Iron and Steel'!J15+'Non-Ferrous Metals'!J15+Cement!J15+Chemicals!J15+PulpPaperPrint!J15+Food!J15+Other!J15</f>
        <v>8709.059141579888</v>
      </c>
      <c r="K15" s="16">
        <f>'Energy Industry'!K15+'Iron and Steel'!K15+'Non-Ferrous Metals'!K15+Cement!K15+Chemicals!K15+PulpPaperPrint!K15+Food!K15+Other!K15</f>
        <v>10225.388454062679</v>
      </c>
      <c r="L15" s="16">
        <f>'Energy Industry'!L15+'Iron and Steel'!L15+'Non-Ferrous Metals'!L15+Cement!L15+Chemicals!L15+PulpPaperPrint!L15+Food!L15+Other!L15</f>
        <v>11560.720710163583</v>
      </c>
      <c r="M15" s="16">
        <f>'Energy Industry'!M15+'Iron and Steel'!M15+'Non-Ferrous Metals'!M15+Cement!M15+Chemicals!M15+PulpPaperPrint!M15+Food!M15+Other!M15</f>
        <v>668.314966987502</v>
      </c>
      <c r="N15" s="16">
        <f>'Energy Industry'!N15+'Iron and Steel'!N15+'Non-Ferrous Metals'!N15+Cement!N15+Chemicals!N15+PulpPaperPrint!N15+Food!N15+Other!N15</f>
        <v>6160</v>
      </c>
      <c r="O15" s="17">
        <f t="shared" si="0"/>
        <v>171597.54755796999</v>
      </c>
      <c r="Q15" s="15">
        <v>1998</v>
      </c>
      <c r="R15" s="16">
        <f>'Energy Industry'!R15+'Iron and Steel'!R15+'Non-Ferrous Metals'!R15+Cement!R15+Chemicals!R15+PulpPaperPrint!R15+Food!R15+Other!R15</f>
        <v>28135.611124947704</v>
      </c>
      <c r="S15" s="16">
        <f>'Energy Industry'!S15+'Iron and Steel'!S15+'Non-Ferrous Metals'!S15+Cement!S15+Chemicals!S15+PulpPaperPrint!S15+Food!S15+Other!S15</f>
        <v>33072.303357297336</v>
      </c>
      <c r="T15" s="16">
        <f>'Energy Industry'!T15+'Iron and Steel'!T15+'Non-Ferrous Metals'!T15+Cement!T15+Chemicals!T15+PulpPaperPrint!T15+Food!T15+Other!T15</f>
        <v>60030.545799769156</v>
      </c>
      <c r="U15" s="16">
        <f>'Energy Industry'!U15+'Iron and Steel'!U15+'Non-Ferrous Metals'!U15+Cement!U15+Chemicals!U15+PulpPaperPrint!U15+Food!U15+Other!U15</f>
        <v>5343.497281764652</v>
      </c>
      <c r="V15" s="16">
        <f>'Energy Industry'!V15+'Iron and Steel'!V15+'Non-Ferrous Metals'!V15+Cement!V15+Chemicals!V15+PulpPaperPrint!V15+Food!V15+Other!V15</f>
        <v>4796.902578212048</v>
      </c>
      <c r="W15" s="16">
        <f>'Energy Industry'!W15+'Iron and Steel'!W15+'Non-Ferrous Metals'!W15+Cement!W15+Chemicals!W15+PulpPaperPrint!W15+Food!W15+Other!W15</f>
        <v>3657.6219310771558</v>
      </c>
      <c r="X15" s="16">
        <f>'Energy Industry'!X15+'Iron and Steel'!X15+'Non-Ferrous Metals'!X15+Cement!X15+Chemicals!X15+PulpPaperPrint!X15+Food!X15+Other!X15</f>
        <v>350</v>
      </c>
      <c r="Y15" s="16">
        <f>'Energy Industry'!Y15+'Iron and Steel'!Y15+'Non-Ferrous Metals'!Y15+Cement!Y15+Chemicals!Y15+PulpPaperPrint!Y15+Food!Y15+Other!Y15</f>
        <v>8709.059141579888</v>
      </c>
      <c r="Z15" s="16">
        <f>'Energy Industry'!Z15+'Iron and Steel'!Z15+'Non-Ferrous Metals'!Z15+Cement!Z15+Chemicals!Z15+PulpPaperPrint!Z15+Food!Z15+Other!Z15</f>
        <v>10267.190272954245</v>
      </c>
      <c r="AA15" s="16">
        <f>'Energy Industry'!AA15+'Iron and Steel'!AA15+'Non-Ferrous Metals'!AA15+Cement!AA15+Chemicals!AA15+PulpPaperPrint!AA15+Food!AA15+Other!AA15</f>
        <v>11571.794749306651</v>
      </c>
      <c r="AB15" s="16">
        <f>'Energy Industry'!AB15+'Iron and Steel'!AB15+'Non-Ferrous Metals'!AB15+Cement!AB15+Chemicals!AB15+PulpPaperPrint!AB15+Food!AB15+Other!AB15</f>
        <v>669.0953793708985</v>
      </c>
      <c r="AC15" s="16">
        <f>'Energy Industry'!AC15+'Iron and Steel'!AC15+'Non-Ferrous Metals'!AC15+Cement!AC15+Chemicals!AC15+PulpPaperPrint!AC15+Food!AC15+Other!AC15</f>
        <v>6189.66958199315</v>
      </c>
      <c r="AD15" s="17">
        <f t="shared" si="1"/>
        <v>172793.2911982729</v>
      </c>
      <c r="AF15" s="37"/>
      <c r="AG15" s="37"/>
      <c r="AH15" s="37"/>
      <c r="AI15" s="37"/>
      <c r="AJ15" s="37"/>
      <c r="AK15" s="37"/>
      <c r="AL15" s="37"/>
      <c r="AM15" s="37"/>
      <c r="AN15" s="37"/>
      <c r="AO15" s="37"/>
      <c r="AP15" s="37"/>
      <c r="AQ15" s="37"/>
      <c r="AR15" s="37"/>
      <c r="AS15" s="35"/>
    </row>
    <row r="16" spans="2:45" ht="12.75">
      <c r="B16" s="15">
        <v>1999</v>
      </c>
      <c r="C16" s="16">
        <f>'Energy Industry'!C16+'Iron and Steel'!C16+'Non-Ferrous Metals'!C16+Cement!C16+Chemicals!C16+PulpPaperPrint!C16+Food!C16+Other!C16</f>
        <v>27097.101179240854</v>
      </c>
      <c r="D16" s="16">
        <f>'Energy Industry'!D16+'Iron and Steel'!D16+'Non-Ferrous Metals'!D16+Cement!D16+Chemicals!D16+PulpPaperPrint!D16+Food!D16+Other!D16</f>
        <v>33973</v>
      </c>
      <c r="E16" s="16">
        <f>'Energy Industry'!E16+'Iron and Steel'!E16+'Non-Ferrous Metals'!E16+Cement!E16+Chemicals!E16+PulpPaperPrint!E16+Food!E16+Other!E16</f>
        <v>61282.8</v>
      </c>
      <c r="F16" s="16">
        <f>'Energy Industry'!F16+'Iron and Steel'!F16+'Non-Ferrous Metals'!F16+Cement!F16+Chemicals!F16+PulpPaperPrint!F16+Food!F16+Other!F16</f>
        <v>5490</v>
      </c>
      <c r="G16" s="16">
        <f>'Energy Industry'!G16+'Iron and Steel'!G16+'Non-Ferrous Metals'!G16+Cement!G16+Chemicals!G16+PulpPaperPrint!G16+Food!G16+Other!G16</f>
        <v>4716.208752945105</v>
      </c>
      <c r="H16" s="16">
        <f>'Energy Industry'!H16+'Iron and Steel'!H16+'Non-Ferrous Metals'!H16+Cement!H16+Chemicals!H16+PulpPaperPrint!H16+Food!H16+Other!H16</f>
        <v>3820</v>
      </c>
      <c r="I16" s="16">
        <f>'Energy Industry'!I16+'Iron and Steel'!I16+'Non-Ferrous Metals'!I16+Cement!I16+Chemicals!I16+PulpPaperPrint!I16+Food!I16+Other!I16</f>
        <v>410</v>
      </c>
      <c r="J16" s="16">
        <f>'Energy Industry'!J16+'Iron and Steel'!J16+'Non-Ferrous Metals'!J16+Cement!J16+Chemicals!J16+PulpPaperPrint!J16+Food!J16+Other!J16</f>
        <v>8407.295826574466</v>
      </c>
      <c r="K16" s="16">
        <f>'Energy Industry'!K16+'Iron and Steel'!K16+'Non-Ferrous Metals'!K16+Cement!K16+Chemicals!K16+PulpPaperPrint!K16+Food!K16+Other!K16</f>
        <v>9701.360097151402</v>
      </c>
      <c r="L16" s="16">
        <f>'Energy Industry'!L16+'Iron and Steel'!L16+'Non-Ferrous Metals'!L16+Cement!L16+Chemicals!L16+PulpPaperPrint!L16+Food!L16+Other!L16</f>
        <v>11359.302924331108</v>
      </c>
      <c r="M16" s="16">
        <f>'Energy Industry'!M16+'Iron and Steel'!M16+'Non-Ferrous Metals'!M16+Cement!M16+Chemicals!M16+PulpPaperPrint!M16+Food!M16+Other!M16</f>
        <v>619.377999340426</v>
      </c>
      <c r="N16" s="16">
        <f>'Energy Industry'!N16+'Iron and Steel'!N16+'Non-Ferrous Metals'!N16+Cement!N16+Chemicals!N16+PulpPaperPrint!N16+Food!N16+Other!N16</f>
        <v>6670</v>
      </c>
      <c r="O16" s="17">
        <f t="shared" si="0"/>
        <v>173546.44677958335</v>
      </c>
      <c r="Q16" s="15">
        <v>1999</v>
      </c>
      <c r="R16" s="16">
        <f>'Energy Industry'!R16+'Iron and Steel'!R16+'Non-Ferrous Metals'!R16+Cement!R16+Chemicals!R16+PulpPaperPrint!R16+Food!R16+Other!R16</f>
        <v>27815.793350869917</v>
      </c>
      <c r="S16" s="16">
        <f>'Energy Industry'!S16+'Iron and Steel'!S16+'Non-Ferrous Metals'!S16+Cement!S16+Chemicals!S16+PulpPaperPrint!S16+Food!S16+Other!S16</f>
        <v>34550.71238296766</v>
      </c>
      <c r="T16" s="16">
        <f>'Energy Industry'!T16+'Iron and Steel'!T16+'Non-Ferrous Metals'!T16+Cement!T16+Chemicals!T16+PulpPaperPrint!T16+Food!T16+Other!T16</f>
        <v>61367.56944340895</v>
      </c>
      <c r="U16" s="16">
        <f>'Energy Industry'!U16+'Iron and Steel'!U16+'Non-Ferrous Metals'!U16+Cement!U16+Chemicals!U16+PulpPaperPrint!U16+Food!U16+Other!U16</f>
        <v>5526.336874050827</v>
      </c>
      <c r="V16" s="16">
        <f>'Energy Industry'!V16+'Iron and Steel'!V16+'Non-Ferrous Metals'!V16+Cement!V16+Chemicals!V16+PulpPaperPrint!V16+Food!V16+Other!V16</f>
        <v>4906.664215261598</v>
      </c>
      <c r="W16" s="16">
        <f>'Energy Industry'!W16+'Iron and Steel'!W16+'Non-Ferrous Metals'!W16+Cement!W16+Chemicals!W16+PulpPaperPrint!W16+Food!W16+Other!W16</f>
        <v>3830.982795112457</v>
      </c>
      <c r="X16" s="16">
        <f>'Energy Industry'!X16+'Iron and Steel'!X16+'Non-Ferrous Metals'!X16+Cement!X16+Chemicals!X16+PulpPaperPrint!X16+Food!X16+Other!X16</f>
        <v>410</v>
      </c>
      <c r="Y16" s="16">
        <f>'Energy Industry'!Y16+'Iron and Steel'!Y16+'Non-Ferrous Metals'!Y16+Cement!Y16+Chemicals!Y16+PulpPaperPrint!Y16+Food!Y16+Other!Y16</f>
        <v>8407.295826574466</v>
      </c>
      <c r="Z16" s="16">
        <f>'Energy Industry'!Z16+'Iron and Steel'!Z16+'Non-Ferrous Metals'!Z16+Cement!Z16+Chemicals!Z16+PulpPaperPrint!Z16+Food!Z16+Other!Z16</f>
        <v>9758.582259286937</v>
      </c>
      <c r="AA16" s="16">
        <f>'Energy Industry'!AA16+'Iron and Steel'!AA16+'Non-Ferrous Metals'!AA16+Cement!AA16+Chemicals!AA16+PulpPaperPrint!AA16+Food!AA16+Other!AA16</f>
        <v>11375.36336827348</v>
      </c>
      <c r="AB16" s="16">
        <f>'Energy Industry'!AB16+'Iron and Steel'!AB16+'Non-Ferrous Metals'!AB16+Cement!AB16+Chemicals!AB16+PulpPaperPrint!AB16+Food!AB16+Other!AB16</f>
        <v>620.4153458755799</v>
      </c>
      <c r="AC16" s="16">
        <f>'Energy Industry'!AC16+'Iron and Steel'!AC16+'Non-Ferrous Metals'!AC16+Cement!AC16+Chemicals!AC16+PulpPaperPrint!AC16+Food!AC16+Other!AC16</f>
        <v>6716.590239132501</v>
      </c>
      <c r="AD16" s="17">
        <f t="shared" si="1"/>
        <v>175286.30610081437</v>
      </c>
      <c r="AF16" s="37"/>
      <c r="AG16" s="37"/>
      <c r="AH16" s="37"/>
      <c r="AI16" s="37"/>
      <c r="AJ16" s="37"/>
      <c r="AK16" s="37"/>
      <c r="AL16" s="37"/>
      <c r="AM16" s="37"/>
      <c r="AN16" s="37"/>
      <c r="AO16" s="37"/>
      <c r="AP16" s="37"/>
      <c r="AQ16" s="37"/>
      <c r="AR16" s="37"/>
      <c r="AS16" s="35"/>
    </row>
    <row r="17" spans="2:45" ht="12.75">
      <c r="B17" s="15">
        <v>2000</v>
      </c>
      <c r="C17" s="16">
        <f>'Energy Industry'!C17+'Iron and Steel'!C17+'Non-Ferrous Metals'!C17+Cement!C17+Chemicals!C17+PulpPaperPrint!C17+Food!C17+Other!C17</f>
        <v>27340.61071145059</v>
      </c>
      <c r="D17" s="16">
        <f>'Energy Industry'!D17+'Iron and Steel'!D17+'Non-Ferrous Metals'!D17+Cement!D17+Chemicals!D17+PulpPaperPrint!D17+Food!D17+Other!D17</f>
        <v>35188</v>
      </c>
      <c r="E17" s="16">
        <f>'Energy Industry'!E17+'Iron and Steel'!E17+'Non-Ferrous Metals'!E17+Cement!E17+Chemicals!E17+PulpPaperPrint!E17+Food!E17+Other!E17</f>
        <v>65084.4</v>
      </c>
      <c r="F17" s="16">
        <f>'Energy Industry'!F17+'Iron and Steel'!F17+'Non-Ferrous Metals'!F17+Cement!F17+Chemicals!F17+PulpPaperPrint!F17+Food!F17+Other!F17</f>
        <v>5600</v>
      </c>
      <c r="G17" s="16">
        <f>'Energy Industry'!G17+'Iron and Steel'!G17+'Non-Ferrous Metals'!G17+Cement!G17+Chemicals!G17+PulpPaperPrint!G17+Food!G17+Other!G17</f>
        <v>4921.05816288629</v>
      </c>
      <c r="H17" s="16">
        <f>'Energy Industry'!H17+'Iron and Steel'!H17+'Non-Ferrous Metals'!H17+Cement!H17+Chemicals!H17+PulpPaperPrint!H17+Food!H17+Other!H17</f>
        <v>5800</v>
      </c>
      <c r="I17" s="16">
        <f>'Energy Industry'!I17+'Iron and Steel'!I17+'Non-Ferrous Metals'!I17+Cement!I17+Chemicals!I17+PulpPaperPrint!I17+Food!I17+Other!I17</f>
        <v>443</v>
      </c>
      <c r="J17" s="16">
        <f>'Energy Industry'!J17+'Iron and Steel'!J17+'Non-Ferrous Metals'!J17+Cement!J17+Chemicals!J17+PulpPaperPrint!J17+Food!J17+Other!J17</f>
        <v>8660.412299173107</v>
      </c>
      <c r="K17" s="16">
        <f>'Energy Industry'!K17+'Iron and Steel'!K17+'Non-Ferrous Metals'!K17+Cement!K17+Chemicals!K17+PulpPaperPrint!K17+Food!K17+Other!K17</f>
        <v>7301.046184475053</v>
      </c>
      <c r="L17" s="16">
        <f>'Energy Industry'!L17+'Iron and Steel'!L17+'Non-Ferrous Metals'!L17+Cement!L17+Chemicals!L17+PulpPaperPrint!L17+Food!L17+Other!L17</f>
        <v>11689.398592016978</v>
      </c>
      <c r="M17" s="16">
        <f>'Energy Industry'!M17+'Iron and Steel'!M17+'Non-Ferrous Metals'!M17+Cement!M17+Chemicals!M17+PulpPaperPrint!M17+Food!M17+Other!M17</f>
        <v>574.0244121663036</v>
      </c>
      <c r="N17" s="16">
        <f>'Energy Industry'!N17+'Iron and Steel'!N17+'Non-Ferrous Metals'!N17+Cement!N17+Chemicals!N17+PulpPaperPrint!N17+Food!N17+Other!N17</f>
        <v>5930</v>
      </c>
      <c r="O17" s="17">
        <f t="shared" si="0"/>
        <v>178531.9503621683</v>
      </c>
      <c r="Q17" s="15">
        <v>2000</v>
      </c>
      <c r="R17" s="16">
        <f>'Energy Industry'!R17+'Iron and Steel'!R17+'Non-Ferrous Metals'!R17+Cement!R17+Chemicals!R17+PulpPaperPrint!R17+Food!R17+Other!R17</f>
        <v>28660.84420820516</v>
      </c>
      <c r="S17" s="16">
        <f>'Energy Industry'!S17+'Iron and Steel'!S17+'Non-Ferrous Metals'!S17+Cement!S17+Chemicals!S17+PulpPaperPrint!S17+Food!S17+Other!S17</f>
        <v>36252.35401827886</v>
      </c>
      <c r="T17" s="16">
        <f>'Energy Industry'!T17+'Iron and Steel'!T17+'Non-Ferrous Metals'!T17+Cement!T17+Chemicals!T17+PulpPaperPrint!T17+Food!T17+Other!T17</f>
        <v>65240.46091781059</v>
      </c>
      <c r="U17" s="16">
        <f>'Energy Industry'!U17+'Iron and Steel'!U17+'Non-Ferrous Metals'!U17+Cement!U17+Chemicals!U17+PulpPaperPrint!U17+Food!U17+Other!U17</f>
        <v>5666.565251083711</v>
      </c>
      <c r="V17" s="16">
        <f>'Energy Industry'!V17+'Iron and Steel'!V17+'Non-Ferrous Metals'!V17+Cement!V17+Chemicals!V17+PulpPaperPrint!V17+Food!V17+Other!V17</f>
        <v>5272.7219091934785</v>
      </c>
      <c r="W17" s="16">
        <f>'Energy Industry'!W17+'Iron and Steel'!W17+'Non-Ferrous Metals'!W17+Cement!W17+Chemicals!W17+PulpPaperPrint!W17+Food!W17+Other!W17</f>
        <v>5820.069684019881</v>
      </c>
      <c r="X17" s="16">
        <f>'Energy Industry'!X17+'Iron and Steel'!X17+'Non-Ferrous Metals'!X17+Cement!X17+Chemicals!X17+PulpPaperPrint!X17+Food!X17+Other!X17</f>
        <v>443</v>
      </c>
      <c r="Y17" s="16">
        <f>'Energy Industry'!Y17+'Iron and Steel'!Y17+'Non-Ferrous Metals'!Y17+Cement!Y17+Chemicals!Y17+PulpPaperPrint!Y17+Food!Y17+Other!Y17</f>
        <v>8660.412299173107</v>
      </c>
      <c r="Z17" s="16">
        <f>'Energy Industry'!Z17+'Iron and Steel'!Z17+'Non-Ferrous Metals'!Z17+Cement!Z17+Chemicals!Z17+PulpPaperPrint!Z17+Food!Z17+Other!Z17</f>
        <v>7379.628834120826</v>
      </c>
      <c r="AA17" s="16">
        <f>'Energy Industry'!AA17+'Iron and Steel'!AA17+'Non-Ferrous Metals'!AA17+Cement!AA17+Chemicals!AA17+PulpPaperPrint!AA17+Food!AA17+Other!AA17</f>
        <v>11718.750101118041</v>
      </c>
      <c r="AB17" s="16">
        <f>'Energy Industry'!AB17+'Iron and Steel'!AB17+'Non-Ferrous Metals'!AB17+Cement!AB17+Chemicals!AB17+PulpPaperPrint!AB17+Food!AB17+Other!AB17</f>
        <v>575.6849094675956</v>
      </c>
      <c r="AC17" s="16">
        <f>'Energy Industry'!AC17+'Iron and Steel'!AC17+'Non-Ferrous Metals'!AC17+Cement!AC17+Chemicals!AC17+PulpPaperPrint!AC17+Food!AC17+Other!AC17</f>
        <v>6004.185647846497</v>
      </c>
      <c r="AD17" s="17">
        <f t="shared" si="1"/>
        <v>181694.6777803177</v>
      </c>
      <c r="AF17" s="37"/>
      <c r="AG17" s="37"/>
      <c r="AH17" s="37"/>
      <c r="AI17" s="37"/>
      <c r="AJ17" s="37"/>
      <c r="AK17" s="37"/>
      <c r="AL17" s="37"/>
      <c r="AM17" s="37"/>
      <c r="AN17" s="37"/>
      <c r="AO17" s="37"/>
      <c r="AP17" s="37"/>
      <c r="AQ17" s="37"/>
      <c r="AR17" s="37"/>
      <c r="AS17" s="35"/>
    </row>
    <row r="18" spans="2:45" ht="12.75">
      <c r="B18" s="15">
        <v>2001</v>
      </c>
      <c r="C18" s="16">
        <f>'Energy Industry'!C18+'Iron and Steel'!C18+'Non-Ferrous Metals'!C18+Cement!C18+Chemicals!C18+PulpPaperPrint!C18+Food!C18+Other!C18</f>
        <v>28176.47567951878</v>
      </c>
      <c r="D18" s="16">
        <f>'Energy Industry'!D18+'Iron and Steel'!D18+'Non-Ferrous Metals'!D18+Cement!D18+Chemicals!D18+PulpPaperPrint!D18+Food!D18+Other!D18</f>
        <v>35330</v>
      </c>
      <c r="E18" s="16">
        <f>'Energy Industry'!E18+'Iron and Steel'!E18+'Non-Ferrous Metals'!E18+Cement!E18+Chemicals!E18+PulpPaperPrint!E18+Food!E18+Other!E18</f>
        <v>66063.6</v>
      </c>
      <c r="F18" s="16">
        <f>'Energy Industry'!F18+'Iron and Steel'!F18+'Non-Ferrous Metals'!F18+Cement!F18+Chemicals!F18+PulpPaperPrint!F18+Food!F18+Other!F18</f>
        <v>5830</v>
      </c>
      <c r="G18" s="16">
        <f>'Energy Industry'!G18+'Iron and Steel'!G18+'Non-Ferrous Metals'!G18+Cement!G18+Chemicals!G18+PulpPaperPrint!G18+Food!G18+Other!G18</f>
        <v>5029.7667526730875</v>
      </c>
      <c r="H18" s="16">
        <f>'Energy Industry'!H18+'Iron and Steel'!H18+'Non-Ferrous Metals'!H18+Cement!H18+Chemicals!H18+PulpPaperPrint!H18+Food!H18+Other!H18</f>
        <v>6020</v>
      </c>
      <c r="I18" s="16">
        <f>'Energy Industry'!I18+'Iron and Steel'!I18+'Non-Ferrous Metals'!I18+Cement!I18+Chemicals!I18+PulpPaperPrint!I18+Food!I18+Other!I18</f>
        <v>500</v>
      </c>
      <c r="J18" s="16">
        <f>'Energy Industry'!J18+'Iron and Steel'!J18+'Non-Ferrous Metals'!J18+Cement!J18+Chemicals!J18+PulpPaperPrint!J18+Food!J18+Other!J18</f>
        <v>8942.390859344157</v>
      </c>
      <c r="K18" s="16">
        <f>'Energy Industry'!K18+'Iron and Steel'!K18+'Non-Ferrous Metals'!K18+Cement!K18+Chemicals!K18+PulpPaperPrint!K18+Food!K18+Other!K18</f>
        <v>7167.242509048663</v>
      </c>
      <c r="L18" s="16">
        <f>'Energy Industry'!L18+'Iron and Steel'!L18+'Non-Ferrous Metals'!L18+Cement!L18+Chemicals!L18+PulpPaperPrint!L18+Food!L18+Other!L18</f>
        <v>12247.371835128433</v>
      </c>
      <c r="M18" s="16">
        <f>'Energy Industry'!M18+'Iron and Steel'!M18+'Non-Ferrous Metals'!M18+Cement!M18+Chemicals!M18+PulpPaperPrint!M18+Food!M18+Other!M18</f>
        <v>531.9918145522806</v>
      </c>
      <c r="N18" s="16">
        <f>'Energy Industry'!N18+'Iron and Steel'!N18+'Non-Ferrous Metals'!N18+Cement!N18+Chemicals!N18+PulpPaperPrint!N18+Food!N18+Other!N18</f>
        <v>5570</v>
      </c>
      <c r="O18" s="17">
        <f t="shared" si="0"/>
        <v>181408.8394502654</v>
      </c>
      <c r="Q18" s="15">
        <v>2001</v>
      </c>
      <c r="R18" s="16">
        <f>'Energy Industry'!R18+'Iron and Steel'!R18+'Non-Ferrous Metals'!R18+Cement!R18+Chemicals!R18+PulpPaperPrint!R18+Food!R18+Other!R18</f>
        <v>29023.97654800944</v>
      </c>
      <c r="S18" s="16">
        <f>'Energy Industry'!S18+'Iron and Steel'!S18+'Non-Ferrous Metals'!S18+Cement!S18+Chemicals!S18+PulpPaperPrint!S18+Food!S18+Other!S18</f>
        <v>36016.56024328622</v>
      </c>
      <c r="T18" s="16">
        <f>'Energy Industry'!T18+'Iron and Steel'!T18+'Non-Ferrous Metals'!T18+Cement!T18+Chemicals!T18+PulpPaperPrint!T18+Food!T18+Other!T18</f>
        <v>66163.73342131269</v>
      </c>
      <c r="U18" s="16">
        <f>'Energy Industry'!U18+'Iron and Steel'!U18+'Non-Ferrous Metals'!U18+Cement!U18+Chemicals!U18+PulpPaperPrint!U18+Food!U18+Other!U18</f>
        <v>5872.78340764872</v>
      </c>
      <c r="V18" s="16">
        <f>'Energy Industry'!V18+'Iron and Steel'!V18+'Non-Ferrous Metals'!V18+Cement!V18+Chemicals!V18+PulpPaperPrint!V18+Food!V18+Other!V18</f>
        <v>5255.836141670861</v>
      </c>
      <c r="W18" s="16">
        <f>'Energy Industry'!W18+'Iron and Steel'!W18+'Non-Ferrous Metals'!W18+Cement!W18+Chemicals!W18+PulpPaperPrint!W18+Food!W18+Other!W18</f>
        <v>6032.913851555528</v>
      </c>
      <c r="X18" s="16">
        <f>'Energy Industry'!X18+'Iron and Steel'!X18+'Non-Ferrous Metals'!X18+Cement!X18+Chemicals!X18+PulpPaperPrint!X18+Food!X18+Other!X18</f>
        <v>500</v>
      </c>
      <c r="Y18" s="16">
        <f>'Energy Industry'!Y18+'Iron and Steel'!Y18+'Non-Ferrous Metals'!Y18+Cement!Y18+Chemicals!Y18+PulpPaperPrint!Y18+Food!Y18+Other!Y18</f>
        <v>8942.390859344157</v>
      </c>
      <c r="Z18" s="16">
        <f>'Energy Industry'!Z18+'Iron and Steel'!Z18+'Non-Ferrous Metals'!Z18+Cement!Z18+Chemicals!Z18+PulpPaperPrint!Z18+Food!Z18+Other!Z18</f>
        <v>7216.842140695582</v>
      </c>
      <c r="AA18" s="16">
        <f>'Energy Industry'!AA18+'Iron and Steel'!AA18+'Non-Ferrous Metals'!AA18+Cement!AA18+Chemicals!AA18+PulpPaperPrint!AA18+Food!AA18+Other!AA18</f>
        <v>12266.291089797316</v>
      </c>
      <c r="AB18" s="16">
        <f>'Energy Industry'!AB18+'Iron and Steel'!AB18+'Non-Ferrous Metals'!AB18+Cement!AB18+Chemicals!AB18+PulpPaperPrint!AB18+Food!AB18+Other!AB18</f>
        <v>532.9365390286549</v>
      </c>
      <c r="AC18" s="16">
        <f>'Energy Industry'!AC18+'Iron and Steel'!AC18+'Non-Ferrous Metals'!AC18+Cement!AC18+Chemicals!AC18+PulpPaperPrint!AC18+Food!AC18+Other!AC18</f>
        <v>5614.6331818251765</v>
      </c>
      <c r="AD18" s="17">
        <f t="shared" si="1"/>
        <v>183438.8974241743</v>
      </c>
      <c r="AF18" s="37"/>
      <c r="AG18" s="37"/>
      <c r="AH18" s="37"/>
      <c r="AI18" s="37"/>
      <c r="AJ18" s="37"/>
      <c r="AK18" s="37"/>
      <c r="AL18" s="37"/>
      <c r="AM18" s="37"/>
      <c r="AN18" s="37"/>
      <c r="AO18" s="37"/>
      <c r="AP18" s="37"/>
      <c r="AQ18" s="37"/>
      <c r="AR18" s="37"/>
      <c r="AS18" s="35"/>
    </row>
    <row r="19" spans="2:45" ht="12.75">
      <c r="B19" s="15">
        <v>2002</v>
      </c>
      <c r="C19" s="16">
        <f>'Energy Industry'!C19+'Iron and Steel'!C19+'Non-Ferrous Metals'!C19+Cement!C19+Chemicals!C19+PulpPaperPrint!C19+Food!C19+Other!C19</f>
        <v>27134.23773244225</v>
      </c>
      <c r="D19" s="16">
        <f>'Energy Industry'!D19+'Iron and Steel'!D19+'Non-Ferrous Metals'!D19+Cement!D19+Chemicals!D19+PulpPaperPrint!D19+Food!D19+Other!D19</f>
        <v>35031</v>
      </c>
      <c r="E19" s="16">
        <f>'Energy Industry'!E19+'Iron and Steel'!E19+'Non-Ferrous Metals'!E19+Cement!E19+Chemicals!E19+PulpPaperPrint!E19+Food!E19+Other!E19</f>
        <v>65451.6</v>
      </c>
      <c r="F19" s="16">
        <f>'Energy Industry'!F19+'Iron and Steel'!F19+'Non-Ferrous Metals'!F19+Cement!F19+Chemicals!F19+PulpPaperPrint!F19+Food!F19+Other!F19</f>
        <v>5830</v>
      </c>
      <c r="G19" s="16">
        <f>'Energy Industry'!G19+'Iron and Steel'!G19+'Non-Ferrous Metals'!G19+Cement!G19+Chemicals!G19+PulpPaperPrint!G19+Food!G19+Other!G19</f>
        <v>5248.088662438044</v>
      </c>
      <c r="H19" s="16">
        <f>'Energy Industry'!H19+'Iron and Steel'!H19+'Non-Ferrous Metals'!H19+Cement!H19+Chemicals!H19+PulpPaperPrint!H19+Food!H19+Other!H19</f>
        <v>5580</v>
      </c>
      <c r="I19" s="16">
        <f>'Energy Industry'!I19+'Iron and Steel'!I19+'Non-Ferrous Metals'!I19+Cement!I19+Chemicals!I19+PulpPaperPrint!I19+Food!I19+Other!I19</f>
        <v>520</v>
      </c>
      <c r="J19" s="16">
        <f>'Energy Industry'!J19+'Iron and Steel'!J19+'Non-Ferrous Metals'!J19+Cement!J19+Chemicals!J19+PulpPaperPrint!J19+Food!J19+Other!J19</f>
        <v>9110.382911215234</v>
      </c>
      <c r="K19" s="16">
        <f>'Energy Industry'!K19+'Iron and Steel'!K19+'Non-Ferrous Metals'!K19+Cement!K19+Chemicals!K19+PulpPaperPrint!K19+Food!K19+Other!K19</f>
        <v>6279.4658643531475</v>
      </c>
      <c r="L19" s="16">
        <f>'Energy Industry'!L19+'Iron and Steel'!L19+'Non-Ferrous Metals'!L19+Cement!L19+Chemicals!L19+PulpPaperPrint!L19+Food!L19+Other!L19</f>
        <v>12674.12298902676</v>
      </c>
      <c r="M19" s="16">
        <f>'Energy Industry'!M19+'Iron and Steel'!M19+'Non-Ferrous Metals'!M19+Cement!M19+Chemicals!M19+PulpPaperPrint!M19+Food!M19+Other!M19</f>
        <v>493.03702900467215</v>
      </c>
      <c r="N19" s="16">
        <f>'Energy Industry'!N19+'Iron and Steel'!N19+'Non-Ferrous Metals'!N19+Cement!N19+Chemicals!N19+PulpPaperPrint!N19+Food!N19+Other!N19</f>
        <v>6160</v>
      </c>
      <c r="O19" s="17">
        <f t="shared" si="0"/>
        <v>179511.93518848013</v>
      </c>
      <c r="Q19" s="15">
        <v>2002</v>
      </c>
      <c r="R19" s="16">
        <f>'Energy Industry'!R19+'Iron and Steel'!R19+'Non-Ferrous Metals'!R19+Cement!R19+Chemicals!R19+PulpPaperPrint!R19+Food!R19+Other!R19</f>
        <v>28259.988012122973</v>
      </c>
      <c r="S19" s="16">
        <f>'Energy Industry'!S19+'Iron and Steel'!S19+'Non-Ferrous Metals'!S19+Cement!S19+Chemicals!S19+PulpPaperPrint!S19+Food!S19+Other!S19</f>
        <v>35946.64269562566</v>
      </c>
      <c r="T19" s="16">
        <f>'Energy Industry'!T19+'Iron and Steel'!T19+'Non-Ferrous Metals'!T19+Cement!T19+Chemicals!T19+PulpPaperPrint!T19+Food!T19+Other!T19</f>
        <v>65585.31628141589</v>
      </c>
      <c r="U19" s="16">
        <f>'Energy Industry'!U19+'Iron and Steel'!U19+'Non-Ferrous Metals'!U19+Cement!U19+Chemicals!U19+PulpPaperPrint!U19+Food!U19+Other!U19</f>
        <v>5886.981536153874</v>
      </c>
      <c r="V19" s="16">
        <f>'Energy Industry'!V19+'Iron and Steel'!V19+'Non-Ferrous Metals'!V19+Cement!V19+Chemicals!V19+PulpPaperPrint!V19+Food!V19+Other!V19</f>
        <v>5549.993499687217</v>
      </c>
      <c r="W19" s="16">
        <f>'Energy Industry'!W19+'Iron and Steel'!W19+'Non-Ferrous Metals'!W19+Cement!W19+Chemicals!W19+PulpPaperPrint!W19+Food!W19+Other!W19</f>
        <v>5597.124776676705</v>
      </c>
      <c r="X19" s="16">
        <f>'Energy Industry'!X19+'Iron and Steel'!X19+'Non-Ferrous Metals'!X19+Cement!X19+Chemicals!X19+PulpPaperPrint!X19+Food!X19+Other!X19</f>
        <v>520</v>
      </c>
      <c r="Y19" s="16">
        <f>'Energy Industry'!Y19+'Iron and Steel'!Y19+'Non-Ferrous Metals'!Y19+Cement!Y19+Chemicals!Y19+PulpPaperPrint!Y19+Food!Y19+Other!Y19</f>
        <v>9110.382911215234</v>
      </c>
      <c r="Z19" s="16">
        <f>'Energy Industry'!Z19+'Iron and Steel'!Z19+'Non-Ferrous Metals'!Z19+Cement!Z19+Chemicals!Z19+PulpPaperPrint!Z19+Food!Z19+Other!Z19</f>
        <v>6336.851052824594</v>
      </c>
      <c r="AA19" s="16">
        <f>'Energy Industry'!AA19+'Iron and Steel'!AA19+'Non-Ferrous Metals'!AA19+Cement!AA19+Chemicals!AA19+PulpPaperPrint!AA19+Food!AA19+Other!AA19</f>
        <v>12699.378838883866</v>
      </c>
      <c r="AB19" s="16">
        <f>'Energy Industry'!AB19+'Iron and Steel'!AB19+'Non-Ferrous Metals'!AB19+Cement!AB19+Chemicals!AB19+PulpPaperPrint!AB19+Food!AB19+Other!AB19</f>
        <v>494.2470144344272</v>
      </c>
      <c r="AC19" s="16">
        <f>'Energy Industry'!AC19+'Iron and Steel'!AC19+'Non-Ferrous Metals'!AC19+Cement!AC19+Chemicals!AC19+PulpPaperPrint!AC19+Food!AC19+Other!AC19</f>
        <v>6227.78717996632</v>
      </c>
      <c r="AD19" s="17">
        <f t="shared" si="1"/>
        <v>182214.69379900672</v>
      </c>
      <c r="AF19" s="37"/>
      <c r="AG19" s="37"/>
      <c r="AH19" s="37"/>
      <c r="AI19" s="37"/>
      <c r="AJ19" s="37"/>
      <c r="AK19" s="37"/>
      <c r="AL19" s="37"/>
      <c r="AM19" s="37"/>
      <c r="AN19" s="37"/>
      <c r="AO19" s="37"/>
      <c r="AP19" s="37"/>
      <c r="AQ19" s="37"/>
      <c r="AR19" s="37"/>
      <c r="AS19" s="35"/>
    </row>
    <row r="20" spans="2:45" ht="12.75">
      <c r="B20" s="15">
        <v>2003</v>
      </c>
      <c r="C20" s="16">
        <f>'Energy Industry'!C20+'Iron and Steel'!C20+'Non-Ferrous Metals'!C20+Cement!C20+Chemicals!C20+PulpPaperPrint!C20+Food!C20+Other!C20</f>
        <v>27708.368467866945</v>
      </c>
      <c r="D20" s="16">
        <f>'Energy Industry'!D20+'Iron and Steel'!D20+'Non-Ferrous Metals'!D20+Cement!D20+Chemicals!D20+PulpPaperPrint!D20+Food!D20+Other!D20</f>
        <v>35426</v>
      </c>
      <c r="E20" s="16">
        <f>'Energy Industry'!E20+'Iron and Steel'!E20+'Non-Ferrous Metals'!E20+Cement!E20+Chemicals!E20+PulpPaperPrint!E20+Food!E20+Other!E20</f>
        <v>65847.6</v>
      </c>
      <c r="F20" s="16">
        <f>'Energy Industry'!F20+'Iron and Steel'!F20+'Non-Ferrous Metals'!F20+Cement!F20+Chemicals!F20+PulpPaperPrint!F20+Food!F20+Other!F20</f>
        <v>6020</v>
      </c>
      <c r="G20" s="16">
        <f>'Energy Industry'!G20+'Iron and Steel'!G20+'Non-Ferrous Metals'!G20+Cement!G20+Chemicals!G20+PulpPaperPrint!G20+Food!G20+Other!G20</f>
        <v>5569.2</v>
      </c>
      <c r="H20" s="16">
        <f>'Energy Industry'!H20+'Iron and Steel'!H20+'Non-Ferrous Metals'!H20+Cement!H20+Chemicals!H20+PulpPaperPrint!H20+Food!H20+Other!H20</f>
        <v>5790</v>
      </c>
      <c r="I20" s="16">
        <f>'Energy Industry'!I20+'Iron and Steel'!I20+'Non-Ferrous Metals'!I20+Cement!I20+Chemicals!I20+PulpPaperPrint!I20+Food!I20+Other!I20</f>
        <v>550</v>
      </c>
      <c r="J20" s="16">
        <f>'Energy Industry'!J20+'Iron and Steel'!J20+'Non-Ferrous Metals'!J20+Cement!J20+Chemicals!J20+PulpPaperPrint!J20+Food!J20+Other!J20</f>
        <v>8943.035949643372</v>
      </c>
      <c r="K20" s="16">
        <f>'Energy Industry'!K20+'Iron and Steel'!K20+'Non-Ferrous Metals'!K20+Cement!K20+Chemicals!K20+PulpPaperPrint!K20+Food!K20+Other!K20</f>
        <v>5553.950541560715</v>
      </c>
      <c r="L20" s="16">
        <f>'Energy Industry'!L20+'Iron and Steel'!L20+'Non-Ferrous Metals'!L20+Cement!L20+Chemicals!L20+PulpPaperPrint!L20+Food!L20+Other!L20</f>
        <v>13386.925748546248</v>
      </c>
      <c r="M20" s="16">
        <f>'Energy Industry'!M20+'Iron and Steel'!M20+'Non-Ferrous Metals'!M20+Cement!M20+Chemicals!M20+PulpPaperPrint!M20+Food!M20+Other!M20</f>
        <v>456.93468455775474</v>
      </c>
      <c r="N20" s="16">
        <f>'Energy Industry'!N20+'Iron and Steel'!N20+'Non-Ferrous Metals'!N20+Cement!N20+Chemicals!N20+PulpPaperPrint!N20+Food!N20+Other!N20</f>
        <v>5330</v>
      </c>
      <c r="O20" s="17">
        <f t="shared" si="0"/>
        <v>180582.01539217506</v>
      </c>
      <c r="Q20" s="15">
        <v>2003</v>
      </c>
      <c r="R20" s="16">
        <f>'Energy Industry'!R20+'Iron and Steel'!R20+'Non-Ferrous Metals'!R20+Cement!R20+Chemicals!R20+PulpPaperPrint!R20+Food!R20+Other!R20</f>
        <v>28270.531722979344</v>
      </c>
      <c r="S20" s="16">
        <f>'Energy Industry'!S20+'Iron and Steel'!S20+'Non-Ferrous Metals'!S20+Cement!S20+Chemicals!S20+PulpPaperPrint!S20+Food!S20+Other!S20</f>
        <v>35885.700219158236</v>
      </c>
      <c r="T20" s="16">
        <f>'Energy Industry'!T20+'Iron and Steel'!T20+'Non-Ferrous Metals'!T20+Cement!T20+Chemicals!T20+PulpPaperPrint!T20+Food!T20+Other!T20</f>
        <v>65914.66413413217</v>
      </c>
      <c r="U20" s="16">
        <f>'Energy Industry'!U20+'Iron and Steel'!U20+'Non-Ferrous Metals'!U20+Cement!U20+Chemicals!U20+PulpPaperPrint!U20+Food!U20+Other!U20</f>
        <v>6048.599758138318</v>
      </c>
      <c r="V20" s="16">
        <f>'Energy Industry'!V20+'Iron and Steel'!V20+'Non-Ferrous Metals'!V20+Cement!V20+Chemicals!V20+PulpPaperPrint!V20+Food!V20+Other!V20</f>
        <v>5721.290634784914</v>
      </c>
      <c r="W20" s="16">
        <f>'Energy Industry'!W20+'Iron and Steel'!W20+'Non-Ferrous Metals'!W20+Cement!W20+Chemicals!W20+PulpPaperPrint!W20+Food!W20+Other!W20</f>
        <v>5798.5868847524525</v>
      </c>
      <c r="X20" s="16">
        <f>'Energy Industry'!X20+'Iron and Steel'!X20+'Non-Ferrous Metals'!X20+Cement!X20+Chemicals!X20+PulpPaperPrint!X20+Food!X20+Other!X20</f>
        <v>550</v>
      </c>
      <c r="Y20" s="16">
        <f>'Energy Industry'!Y20+'Iron and Steel'!Y20+'Non-Ferrous Metals'!Y20+Cement!Y20+Chemicals!Y20+PulpPaperPrint!Y20+Food!Y20+Other!Y20</f>
        <v>8943.035949643372</v>
      </c>
      <c r="Z20" s="16">
        <f>'Energy Industry'!Z20+'Iron and Steel'!Z20+'Non-Ferrous Metals'!Z20+Cement!Z20+Chemicals!Z20+PulpPaperPrint!Z20+Food!Z20+Other!Z20</f>
        <v>5579.255980151883</v>
      </c>
      <c r="AA20" s="16">
        <f>'Energy Industry'!AA20+'Iron and Steel'!AA20+'Non-Ferrous Metals'!AA20+Cement!AA20+Chemicals!AA20+PulpPaperPrint!AA20+Food!AA20+Other!AA20</f>
        <v>13399.575096718287</v>
      </c>
      <c r="AB20" s="16">
        <f>'Energy Industry'!AB20+'Iron and Steel'!AB20+'Non-Ferrous Metals'!AB20+Cement!AB20+Chemicals!AB20+PulpPaperPrint!AB20+Food!AB20+Other!AB20</f>
        <v>457.50982892015395</v>
      </c>
      <c r="AC20" s="16">
        <f>'Energy Industry'!AC20+'Iron and Steel'!AC20+'Non-Ferrous Metals'!AC20+Cement!AC20+Chemicals!AC20+PulpPaperPrint!AC20+Food!AC20+Other!AC20</f>
        <v>5359.599299990464</v>
      </c>
      <c r="AD20" s="17">
        <f t="shared" si="1"/>
        <v>181928.34950936958</v>
      </c>
      <c r="AF20" s="37"/>
      <c r="AG20" s="37"/>
      <c r="AH20" s="37"/>
      <c r="AI20" s="37"/>
      <c r="AJ20" s="37"/>
      <c r="AK20" s="37"/>
      <c r="AL20" s="37"/>
      <c r="AM20" s="37"/>
      <c r="AN20" s="37"/>
      <c r="AO20" s="37"/>
      <c r="AP20" s="37"/>
      <c r="AQ20" s="37"/>
      <c r="AR20" s="37"/>
      <c r="AS20" s="35"/>
    </row>
    <row r="21" spans="2:45" ht="12.75">
      <c r="B21" s="15">
        <v>2004</v>
      </c>
      <c r="C21" s="16">
        <f>'Energy Industry'!C21+'Iron and Steel'!C21+'Non-Ferrous Metals'!C21+Cement!C21+Chemicals!C21+PulpPaperPrint!C21+Food!C21+Other!C21</f>
        <v>27096.324659576545</v>
      </c>
      <c r="D21" s="16">
        <f>'Energy Industry'!D21+'Iron and Steel'!D21+'Non-Ferrous Metals'!D21+Cement!D21+Chemicals!D21+PulpPaperPrint!D21+Food!D21+Other!D21</f>
        <v>36409.11816541872</v>
      </c>
      <c r="E21" s="16">
        <f>'Energy Industry'!E21+'Iron and Steel'!E21+'Non-Ferrous Metals'!E21+Cement!E21+Chemicals!E21+PulpPaperPrint!E21+Food!E21+Other!E21</f>
        <v>67110</v>
      </c>
      <c r="F21" s="16">
        <f>'Energy Industry'!F21+'Iron and Steel'!F21+'Non-Ferrous Metals'!F21+Cement!F21+Chemicals!F21+PulpPaperPrint!F21+Food!F21+Other!F21</f>
        <v>5800</v>
      </c>
      <c r="G21" s="16">
        <f>'Energy Industry'!G21+'Iron and Steel'!G21+'Non-Ferrous Metals'!G21+Cement!G21+Chemicals!G21+PulpPaperPrint!G21+Food!G21+Other!G21</f>
        <v>5811.069172023661</v>
      </c>
      <c r="H21" s="16">
        <f>'Energy Industry'!H21+'Iron and Steel'!H21+'Non-Ferrous Metals'!H21+Cement!H21+Chemicals!H21+PulpPaperPrint!H21+Food!H21+Other!H21</f>
        <v>5250</v>
      </c>
      <c r="I21" s="16">
        <f>'Energy Industry'!I21+'Iron and Steel'!I21+'Non-Ferrous Metals'!I21+Cement!I21+Chemicals!I21+PulpPaperPrint!I21+Food!I21+Other!I21</f>
        <v>580</v>
      </c>
      <c r="J21" s="16">
        <f>'Energy Industry'!J21+'Iron and Steel'!J21+'Non-Ferrous Metals'!J21+Cement!J21+Chemicals!J21+PulpPaperPrint!J21+Food!J21+Other!J21</f>
        <v>9173.778923296268</v>
      </c>
      <c r="K21" s="16">
        <f>'Energy Industry'!K21+'Iron and Steel'!K21+'Non-Ferrous Metals'!K21+Cement!K21+Chemicals!K21+PulpPaperPrint!K21+Food!K21+Other!K21</f>
        <v>5713.376750723076</v>
      </c>
      <c r="L21" s="16">
        <f>'Energy Industry'!L21+'Iron and Steel'!L21+'Non-Ferrous Metals'!L21+Cement!L21+Chemicals!L21+PulpPaperPrint!L21+Food!L21+Other!L21</f>
        <v>13725.639109754375</v>
      </c>
      <c r="M21" s="16">
        <f>'Energy Industry'!M21+'Iron and Steel'!M21+'Non-Ferrous Metals'!M21+Cement!M21+Chemicals!M21+PulpPaperPrint!M21+Food!M21+Other!M21</f>
        <v>423.47591290129094</v>
      </c>
      <c r="N21" s="16">
        <f>'Energy Industry'!N21+'Iron and Steel'!N21+'Non-Ferrous Metals'!N21+Cement!N21+Chemicals!N21+PulpPaperPrint!N21+Food!N21+Other!N21</f>
        <v>5200</v>
      </c>
      <c r="O21" s="17">
        <f t="shared" si="0"/>
        <v>182292.78269369394</v>
      </c>
      <c r="Q21" s="15">
        <v>2004</v>
      </c>
      <c r="R21" s="16">
        <f>'Energy Industry'!R21+'Iron and Steel'!R21+'Non-Ferrous Metals'!R21+Cement!R21+Chemicals!R21+PulpPaperPrint!R21+Food!R21+Other!R21</f>
        <v>27695.605021844454</v>
      </c>
      <c r="S21" s="16">
        <f>'Energy Industry'!S21+'Iron and Steel'!S21+'Non-Ferrous Metals'!S21+Cement!S21+Chemicals!S21+PulpPaperPrint!S21+Food!S21+Other!S21</f>
        <v>36901.09482215029</v>
      </c>
      <c r="T21" s="16">
        <f>'Energy Industry'!T21+'Iron and Steel'!T21+'Non-Ferrous Metals'!T21+Cement!T21+Chemicals!T21+PulpPaperPrint!T21+Food!T21+Other!T21</f>
        <v>67181.97137177025</v>
      </c>
      <c r="U21" s="16">
        <f>'Energy Industry'!U21+'Iron and Steel'!U21+'Non-Ferrous Metals'!U21+Cement!U21+Chemicals!U21+PulpPaperPrint!U21+Food!U21+Other!U21</f>
        <v>5830.666776608635</v>
      </c>
      <c r="V21" s="16">
        <f>'Energy Industry'!V21+'Iron and Steel'!V21+'Non-Ferrous Metals'!V21+Cement!V21+Chemicals!V21+PulpPaperPrint!V21+Food!V21+Other!V21</f>
        <v>5974.766207204079</v>
      </c>
      <c r="W21" s="16">
        <f>'Energy Industry'!W21+'Iron and Steel'!W21+'Non-Ferrous Metals'!W21+Cement!W21+Chemicals!W21+PulpPaperPrint!W21+Food!W21+Other!W21</f>
        <v>5259.1892916061925</v>
      </c>
      <c r="X21" s="16">
        <f>'Energy Industry'!X21+'Iron and Steel'!X21+'Non-Ferrous Metals'!X21+Cement!X21+Chemicals!X21+PulpPaperPrint!X21+Food!X21+Other!X21</f>
        <v>610.2215886287626</v>
      </c>
      <c r="Y21" s="16">
        <f>'Energy Industry'!Y21+'Iron and Steel'!Y21+'Non-Ferrous Metals'!Y21+Cement!Y21+Chemicals!Y21+PulpPaperPrint!Y21+Food!Y21+Other!Y21</f>
        <v>9173.778923296268</v>
      </c>
      <c r="Z21" s="16">
        <f>'Energy Industry'!Z21+'Iron and Steel'!Z21+'Non-Ferrous Metals'!Z21+Cement!Z21+Chemicals!Z21+PulpPaperPrint!Z21+Food!Z21+Other!Z21</f>
        <v>5740.220407639114</v>
      </c>
      <c r="AA21" s="16">
        <f>'Energy Industry'!AA21+'Iron and Steel'!AA21+'Non-Ferrous Metals'!AA21+Cement!AA21+Chemicals!AA21+PulpPaperPrint!AA21+Food!AA21+Other!AA21</f>
        <v>13739.135607296907</v>
      </c>
      <c r="AB21" s="16">
        <f>'Energy Industry'!AB21+'Iron and Steel'!AB21+'Non-Ferrous Metals'!AB21+Cement!AB21+Chemicals!AB21+PulpPaperPrint!AB21+Food!AB21+Other!AB21</f>
        <v>424.05935158080706</v>
      </c>
      <c r="AC21" s="16">
        <f>'Energy Industry'!AC21+'Iron and Steel'!AC21+'Non-Ferrous Metals'!AC21+Cement!AC21+Chemicals!AC21+PulpPaperPrint!AC21+Food!AC21+Other!AC21</f>
        <v>5231.228000778436</v>
      </c>
      <c r="AD21" s="17">
        <f t="shared" si="1"/>
        <v>183761.93737040422</v>
      </c>
      <c r="AF21" s="37"/>
      <c r="AG21" s="37"/>
      <c r="AH21" s="37"/>
      <c r="AI21" s="37"/>
      <c r="AJ21" s="37"/>
      <c r="AK21" s="37"/>
      <c r="AL21" s="37"/>
      <c r="AM21" s="37"/>
      <c r="AN21" s="37"/>
      <c r="AO21" s="37"/>
      <c r="AP21" s="37"/>
      <c r="AQ21" s="37"/>
      <c r="AR21" s="37"/>
      <c r="AS21" s="35"/>
    </row>
    <row r="22" spans="2:30" ht="12.75">
      <c r="B22" s="15">
        <v>2005</v>
      </c>
      <c r="C22" s="16">
        <f>'Energy Industry'!C22+'Iron and Steel'!C22+'Non-Ferrous Metals'!C22+Cement!C22+Chemicals!C22+PulpPaperPrint!C22+Food!C22+Other!C22</f>
        <v>27408.53176900548</v>
      </c>
      <c r="D22" s="16">
        <f>'Energy Industry'!D22+'Iron and Steel'!D22+'Non-Ferrous Metals'!D22+Cement!D22+Chemicals!D22+PulpPaperPrint!D22+Food!D22+Other!D22</f>
        <v>37192.23633083743</v>
      </c>
      <c r="E22" s="16">
        <f>'Energy Industry'!E22+'Iron and Steel'!E22+'Non-Ferrous Metals'!E22+Cement!E22+Chemicals!E22+PulpPaperPrint!E22+Food!E22+Other!E22</f>
        <v>68030</v>
      </c>
      <c r="F22" s="16">
        <f>'Energy Industry'!F22+'Iron and Steel'!F22+'Non-Ferrous Metals'!F22+Cement!F22+Chemicals!F22+PulpPaperPrint!F22+Food!F22+Other!F22</f>
        <v>5800</v>
      </c>
      <c r="G22" s="16">
        <f>'Energy Industry'!G22+'Iron and Steel'!G22+'Non-Ferrous Metals'!G22+Cement!G22+Chemicals!G22+PulpPaperPrint!G22+Food!G22+Other!G22</f>
        <v>6336.255581751885</v>
      </c>
      <c r="H22" s="16">
        <f>'Energy Industry'!H22+'Iron and Steel'!H22+'Non-Ferrous Metals'!H22+Cement!H22+Chemicals!H22+PulpPaperPrint!H22+Food!H22+Other!H22</f>
        <v>5880</v>
      </c>
      <c r="I22" s="16">
        <f>'Energy Industry'!I22+'Iron and Steel'!I22+'Non-Ferrous Metals'!I22+Cement!I22+Chemicals!I22+PulpPaperPrint!I22+Food!I22+Other!I22</f>
        <v>630</v>
      </c>
      <c r="J22" s="16">
        <f>'Energy Industry'!J22+'Iron and Steel'!J22+'Non-Ferrous Metals'!J22+Cement!J22+Chemicals!J22+PulpPaperPrint!J22+Food!J22+Other!J22</f>
        <v>9457.806206540798</v>
      </c>
      <c r="K22" s="16">
        <f>'Energy Industry'!K22+'Iron and Steel'!K22+'Non-Ferrous Metals'!K22+Cement!K22+Chemicals!K22+PulpPaperPrint!K22+Food!K22+Other!K22</f>
        <v>5544.906699431963</v>
      </c>
      <c r="L22" s="16">
        <f>'Energy Industry'!L22+'Iron and Steel'!L22+'Non-Ferrous Metals'!L22+Cement!L22+Chemicals!L22+PulpPaperPrint!L22+Food!L22+Other!L22</f>
        <v>13486.925748546248</v>
      </c>
      <c r="M22" s="16">
        <f>'Energy Industry'!M22+'Iron and Steel'!M22+'Non-Ferrous Metals'!M22+Cement!M22+Chemicals!M22+PulpPaperPrint!M22+Food!M22+Other!M22</f>
        <v>392.46713998336236</v>
      </c>
      <c r="N22" s="16">
        <f>'Energy Industry'!N22+'Iron and Steel'!N22+'Non-Ferrous Metals'!N22+Cement!N22+Chemicals!N22+PulpPaperPrint!N22+Food!N22+Other!N22</f>
        <v>4600</v>
      </c>
      <c r="O22" s="17">
        <f t="shared" si="0"/>
        <v>184759.12947609718</v>
      </c>
      <c r="Q22" s="15">
        <v>2005</v>
      </c>
      <c r="R22" s="16">
        <f>'Energy Industry'!R22+'Iron and Steel'!R22+'Non-Ferrous Metals'!R22+Cement!R22+Chemicals!R22+PulpPaperPrint!R22+Food!R22+Other!R22</f>
        <v>27576.792540977178</v>
      </c>
      <c r="S22" s="16">
        <f>'Energy Industry'!S22+'Iron and Steel'!S22+'Non-Ferrous Metals'!S22+Cement!S22+Chemicals!S22+PulpPaperPrint!S22+Food!S22+Other!S22</f>
        <v>37331.01629709407</v>
      </c>
      <c r="T22" s="16">
        <f>'Energy Industry'!T22+'Iron and Steel'!T22+'Non-Ferrous Metals'!T22+Cement!T22+Chemicals!T22+PulpPaperPrint!T22+Food!T22+Other!T22</f>
        <v>68050.3317848239</v>
      </c>
      <c r="U22" s="16">
        <f>'Energy Industry'!U22+'Iron and Steel'!U22+'Non-Ferrous Metals'!U22+Cement!U22+Chemicals!U22+PulpPaperPrint!U22+Food!U22+Other!U22</f>
        <v>5808.668892705819</v>
      </c>
      <c r="V22" s="16">
        <f>'Energy Industry'!V22+'Iron and Steel'!V22+'Non-Ferrous Metals'!V22+Cement!V22+Chemicals!V22+PulpPaperPrint!V22+Food!V22+Other!V22</f>
        <v>6382.677951033173</v>
      </c>
      <c r="W22" s="16">
        <f>'Energy Industry'!W22+'Iron and Steel'!W22+'Non-Ferrous Metals'!W22+Cement!W22+Chemicals!W22+PulpPaperPrint!W22+Food!W22+Other!W22</f>
        <v>5882.595216923107</v>
      </c>
      <c r="X22" s="16">
        <f>'Energy Industry'!X22+'Iron and Steel'!X22+'Non-Ferrous Metals'!X22+Cement!X22+Chemicals!X22+PulpPaperPrint!X22+Food!X22+Other!X22</f>
        <v>639.2854941471572</v>
      </c>
      <c r="Y22" s="16">
        <f>'Energy Industry'!Y22+'Iron and Steel'!Y22+'Non-Ferrous Metals'!Y22+Cement!Y22+Chemicals!Y22+PulpPaperPrint!Y22+Food!Y22+Other!Y22</f>
        <v>9457.806206540798</v>
      </c>
      <c r="Z22" s="16">
        <f>'Energy Industry'!Z22+'Iron and Steel'!Z22+'Non-Ferrous Metals'!Z22+Cement!Z22+Chemicals!Z22+PulpPaperPrint!Z22+Food!Z22+Other!Z22</f>
        <v>5552.403943103537</v>
      </c>
      <c r="AA22" s="16">
        <f>'Energy Industry'!AA22+'Iron and Steel'!AA22+'Non-Ferrous Metals'!AA22+Cement!AA22+Chemicals!AA22+PulpPaperPrint!AA22+Food!AA22+Other!AA22</f>
        <v>13490.730385945926</v>
      </c>
      <c r="AB22" s="16">
        <f>'Energy Industry'!AB22+'Iron and Steel'!AB22+'Non-Ferrous Metals'!AB22+Cement!AB22+Chemicals!AB22+PulpPaperPrint!AB22+Food!AB22+Other!AB22</f>
        <v>392.6207639358357</v>
      </c>
      <c r="AC22" s="16">
        <f>'Energy Industry'!AC22+'Iron and Steel'!AC22+'Non-Ferrous Metals'!AC22+Cement!AC22+Chemicals!AC22+PulpPaperPrint!AC22+Food!AC22+Other!AC22</f>
        <v>4608.73475365691</v>
      </c>
      <c r="AD22" s="17">
        <f t="shared" si="1"/>
        <v>185173.6642308874</v>
      </c>
    </row>
    <row r="23" spans="2:30" ht="12.75">
      <c r="B23" s="15">
        <v>2006</v>
      </c>
      <c r="C23" s="16">
        <f>'Energy Industry'!C23+'Iron and Steel'!C23+'Non-Ferrous Metals'!C23+Cement!C23+Chemicals!C23+PulpPaperPrint!C23+Food!C23+Other!C23</f>
        <v>26254</v>
      </c>
      <c r="D23" s="16">
        <f>'Energy Industry'!D23+'Iron and Steel'!D23+'Non-Ferrous Metals'!D23+Cement!D23+Chemicals!D23+PulpPaperPrint!D23+Food!D23+Other!D23</f>
        <v>37275.35449625615</v>
      </c>
      <c r="E23" s="16">
        <f>'Energy Industry'!E23+'Iron and Steel'!E23+'Non-Ferrous Metals'!E23+Cement!E23+Chemicals!E23+PulpPaperPrint!E23+Food!E23+Other!E23</f>
        <v>68390</v>
      </c>
      <c r="F23" s="16">
        <f>'Energy Industry'!F23+'Iron and Steel'!F23+'Non-Ferrous Metals'!F23+Cement!F23+Chemicals!F23+PulpPaperPrint!F23+Food!F23+Other!F23</f>
        <v>6370</v>
      </c>
      <c r="G23" s="16">
        <f>'Energy Industry'!G23+'Iron and Steel'!G23+'Non-Ferrous Metals'!G23+Cement!G23+Chemicals!G23+PulpPaperPrint!G23+Food!G23+Other!G23</f>
        <v>6634.578152699131</v>
      </c>
      <c r="H23" s="16">
        <f>'Energy Industry'!H23+'Iron and Steel'!H23+'Non-Ferrous Metals'!H23+Cement!H23+Chemicals!H23+PulpPaperPrint!H23+Food!H23+Other!H23</f>
        <v>6010</v>
      </c>
      <c r="I23" s="16">
        <f>'Energy Industry'!I23+'Iron and Steel'!I23+'Non-Ferrous Metals'!I23+Cement!I23+Chemicals!I23+PulpPaperPrint!I23+Food!I23+Other!I23</f>
        <v>700</v>
      </c>
      <c r="J23" s="16">
        <f>'Energy Industry'!J23+'Iron and Steel'!J23+'Non-Ferrous Metals'!J23+Cement!J23+Chemicals!J23+PulpPaperPrint!J23+Food!J23+Other!J23</f>
        <v>9879.649465565994</v>
      </c>
      <c r="K23" s="16">
        <f>'Energy Industry'!K23+'Iron and Steel'!K23+'Non-Ferrous Metals'!K23+Cement!K23+Chemicals!K23+PulpPaperPrint!K23+Food!K23+Other!K23</f>
        <v>5368.761735486237</v>
      </c>
      <c r="L23" s="16">
        <f>'Energy Industry'!L23+'Iron and Steel'!L23+'Non-Ferrous Metals'!L23+Cement!L23+Chemicals!L23+PulpPaperPrint!L23+Food!L23+Other!L23</f>
        <v>13686.925748546248</v>
      </c>
      <c r="M23" s="16">
        <f>'Energy Industry'!M23+'Iron and Steel'!M23+'Non-Ferrous Metals'!M23+Cement!M23+Chemicals!M23+PulpPaperPrint!M23+Food!M23+Other!M23</f>
        <v>363.72896609735653</v>
      </c>
      <c r="N23" s="16">
        <f>'Energy Industry'!N23+'Iron and Steel'!N23+'Non-Ferrous Metals'!N23+Cement!N23+Chemicals!N23+PulpPaperPrint!N23+Food!N23+Other!N23</f>
        <v>5060</v>
      </c>
      <c r="O23" s="17">
        <f t="shared" si="0"/>
        <v>185992.99856465115</v>
      </c>
      <c r="Q23" s="15">
        <v>2006</v>
      </c>
      <c r="R23" s="16">
        <f>'Energy Industry'!R23+'Iron and Steel'!R23+'Non-Ferrous Metals'!R23+Cement!R23+Chemicals!R23+PulpPaperPrint!R23+Food!R23+Other!R23</f>
        <v>27063.023688744375</v>
      </c>
      <c r="S23" s="16">
        <f>'Energy Industry'!S23+'Iron and Steel'!S23+'Non-Ferrous Metals'!S23+Cement!S23+Chemicals!S23+PulpPaperPrint!S23+Food!S23+Other!S23</f>
        <v>37947.577005808176</v>
      </c>
      <c r="T23" s="16">
        <f>'Energy Industry'!T23+'Iron and Steel'!T23+'Non-Ferrous Metals'!T23+Cement!T23+Chemicals!T23+PulpPaperPrint!T23+Food!T23+Other!T23</f>
        <v>68488.6409794023</v>
      </c>
      <c r="U23" s="16">
        <f>'Energy Industry'!U23+'Iron and Steel'!U23+'Non-Ferrous Metals'!U23+Cement!U23+Chemicals!U23+PulpPaperPrint!U23+Food!U23+Other!U23</f>
        <v>6411.957626941686</v>
      </c>
      <c r="V23" s="16">
        <f>'Energy Industry'!V23+'Iron and Steel'!V23+'Non-Ferrous Metals'!V23+Cement!V23+Chemicals!V23+PulpPaperPrint!V23+Food!V23+Other!V23</f>
        <v>6860.357866595014</v>
      </c>
      <c r="W23" s="16">
        <f>'Energy Industry'!W23+'Iron and Steel'!W23+'Non-Ferrous Metals'!W23+Cement!W23+Chemicals!W23+PulpPaperPrint!W23+Food!W23+Other!W23</f>
        <v>6022.633051312687</v>
      </c>
      <c r="X23" s="16">
        <f>'Energy Industry'!X23+'Iron and Steel'!X23+'Non-Ferrous Metals'!X23+Cement!X23+Chemicals!X23+PulpPaperPrint!X23+Food!X23+Other!X23</f>
        <v>749.9823534840315</v>
      </c>
      <c r="Y23" s="16">
        <f>'Energy Industry'!Y23+'Iron and Steel'!Y23+'Non-Ferrous Metals'!Y23+Cement!Y23+Chemicals!Y23+PulpPaperPrint!Y23+Food!Y23+Other!Y23</f>
        <v>9879.649465565994</v>
      </c>
      <c r="Z23" s="16">
        <f>'Energy Industry'!Z23+'Iron and Steel'!Z23+'Non-Ferrous Metals'!Z23+Cement!Z23+Chemicals!Z23+PulpPaperPrint!Z23+Food!Z23+Other!Z23</f>
        <v>5490.546676405116</v>
      </c>
      <c r="AA23" s="16">
        <f>'Energy Industry'!AA23+'Iron and Steel'!AA23+'Non-Ferrous Metals'!AA23+Cement!AA23+Chemicals!AA23+PulpPaperPrint!AA23+Food!AA23+Other!AA23</f>
        <v>13705.258076837852</v>
      </c>
      <c r="AB23" s="16">
        <f>'Energy Industry'!AB23+'Iron and Steel'!AB23+'Non-Ferrous Metals'!AB23+Cement!AB23+Chemicals!AB23+PulpPaperPrint!AB23+Food!AB23+Other!AB23</f>
        <v>364.47219720412545</v>
      </c>
      <c r="AC23" s="16">
        <f>'Energy Industry'!AC23+'Iron and Steel'!AC23+'Non-Ferrous Metals'!AC23+Cement!AC23+Chemicals!AC23+PulpPaperPrint!AC23+Food!AC23+Other!AC23</f>
        <v>5102.560968280663</v>
      </c>
      <c r="AD23" s="17">
        <f t="shared" si="1"/>
        <v>188086.65995658198</v>
      </c>
    </row>
    <row r="24" spans="2:30" ht="12.75">
      <c r="B24" s="15">
        <v>2007</v>
      </c>
      <c r="C24" s="16">
        <f>'Energy Industry'!C24+'Iron and Steel'!C24+'Non-Ferrous Metals'!C24+Cement!C24+Chemicals!C24+PulpPaperPrint!C24+Food!C24+Other!C24</f>
        <v>0</v>
      </c>
      <c r="D24" s="16">
        <f>'Energy Industry'!D24+'Iron and Steel'!D24+'Non-Ferrous Metals'!D24+Cement!D24+Chemicals!D24+PulpPaperPrint!D24+Food!D24+Other!D24</f>
        <v>0</v>
      </c>
      <c r="E24" s="16">
        <f>'Energy Industry'!E24+'Iron and Steel'!E24+'Non-Ferrous Metals'!E24+Cement!E24+Chemicals!E24+PulpPaperPrint!E24+Food!E24+Other!E24</f>
        <v>0</v>
      </c>
      <c r="F24" s="16">
        <f>'Energy Industry'!F24+'Iron and Steel'!F24+'Non-Ferrous Metals'!F24+Cement!F24+Chemicals!F24+PulpPaperPrint!F24+Food!F24+Other!F24</f>
        <v>0</v>
      </c>
      <c r="G24" s="16">
        <f>'Energy Industry'!G24+'Iron and Steel'!G24+'Non-Ferrous Metals'!G24+Cement!G24+Chemicals!G24+PulpPaperPrint!G24+Food!G24+Other!G24</f>
        <v>0</v>
      </c>
      <c r="H24" s="16">
        <f>'Energy Industry'!H24+'Iron and Steel'!H24+'Non-Ferrous Metals'!H24+Cement!H24+Chemicals!H24+PulpPaperPrint!H24+Food!H24+Other!H24</f>
        <v>0</v>
      </c>
      <c r="I24" s="16">
        <f>'Energy Industry'!I24+'Iron and Steel'!I24+'Non-Ferrous Metals'!I24+Cement!I24+Chemicals!I24+PulpPaperPrint!I24+Food!I24+Other!I24</f>
        <v>0</v>
      </c>
      <c r="J24" s="16">
        <f>'Energy Industry'!J24+'Iron and Steel'!J24+'Non-Ferrous Metals'!J24+Cement!J24+Chemicals!J24+PulpPaperPrint!J24+Food!J24+Other!J24</f>
        <v>0</v>
      </c>
      <c r="K24" s="16">
        <f>'Energy Industry'!K24+'Iron and Steel'!K24+'Non-Ferrous Metals'!K24+Cement!K24+Chemicals!K24+PulpPaperPrint!K24+Food!K24+Other!K24</f>
        <v>0</v>
      </c>
      <c r="L24" s="16">
        <f>'Energy Industry'!L24+'Iron and Steel'!L24+'Non-Ferrous Metals'!L24+Cement!L24+Chemicals!L24+PulpPaperPrint!L24+Food!L24+Other!L24</f>
        <v>0</v>
      </c>
      <c r="M24" s="16">
        <f>'Energy Industry'!M24+'Iron and Steel'!M24+'Non-Ferrous Metals'!M24+Cement!M24+Chemicals!M24+PulpPaperPrint!M24+Food!M24+Other!M24</f>
        <v>0</v>
      </c>
      <c r="N24" s="16">
        <f>'Energy Industry'!N24+'Iron and Steel'!N24+'Non-Ferrous Metals'!N24+Cement!N24+Chemicals!N24+PulpPaperPrint!N24+Food!N24+Other!N24</f>
        <v>0</v>
      </c>
      <c r="O24" s="17">
        <f t="shared" si="0"/>
        <v>0</v>
      </c>
      <c r="Q24" s="15">
        <v>2007</v>
      </c>
      <c r="R24" s="16">
        <f>'Energy Industry'!R24+'Iron and Steel'!R24+'Non-Ferrous Metals'!R24+Cement!R24+Chemicals!R24+PulpPaperPrint!R24+Food!R24+Other!R24</f>
        <v>0</v>
      </c>
      <c r="S24" s="16">
        <f>'Energy Industry'!S24+'Iron and Steel'!S24+'Non-Ferrous Metals'!S24+Cement!S24+Chemicals!S24+PulpPaperPrint!S24+Food!S24+Other!S24</f>
        <v>0</v>
      </c>
      <c r="T24" s="16">
        <f>'Energy Industry'!T24+'Iron and Steel'!T24+'Non-Ferrous Metals'!T24+Cement!T24+Chemicals!T24+PulpPaperPrint!T24+Food!T24+Other!T24</f>
        <v>0</v>
      </c>
      <c r="U24" s="16">
        <f>'Energy Industry'!U24+'Iron and Steel'!U24+'Non-Ferrous Metals'!U24+Cement!U24+Chemicals!U24+PulpPaperPrint!U24+Food!U24+Other!U24</f>
        <v>0</v>
      </c>
      <c r="V24" s="16">
        <f>'Energy Industry'!V24+'Iron and Steel'!V24+'Non-Ferrous Metals'!V24+Cement!V24+Chemicals!V24+PulpPaperPrint!V24+Food!V24+Other!V24</f>
        <v>0</v>
      </c>
      <c r="W24" s="16">
        <f>'Energy Industry'!W24+'Iron and Steel'!W24+'Non-Ferrous Metals'!W24+Cement!W24+Chemicals!W24+PulpPaperPrint!W24+Food!W24+Other!W24</f>
        <v>0</v>
      </c>
      <c r="X24" s="16">
        <f>'Energy Industry'!X24+'Iron and Steel'!X24+'Non-Ferrous Metals'!X24+Cement!X24+Chemicals!X24+PulpPaperPrint!X24+Food!X24+Other!X24</f>
        <v>0</v>
      </c>
      <c r="Y24" s="16">
        <f>'Energy Industry'!Y24+'Iron and Steel'!Y24+'Non-Ferrous Metals'!Y24+Cement!Y24+Chemicals!Y24+PulpPaperPrint!Y24+Food!Y24+Other!Y24</f>
        <v>0</v>
      </c>
      <c r="Z24" s="16">
        <f>'Energy Industry'!Z24+'Iron and Steel'!Z24+'Non-Ferrous Metals'!Z24+Cement!Z24+Chemicals!Z24+PulpPaperPrint!Z24+Food!Z24+Other!Z24</f>
        <v>0</v>
      </c>
      <c r="AA24" s="16">
        <f>'Energy Industry'!AA24+'Iron and Steel'!AA24+'Non-Ferrous Metals'!AA24+Cement!AA24+Chemicals!AA24+PulpPaperPrint!AA24+Food!AA24+Other!AA24</f>
        <v>0</v>
      </c>
      <c r="AB24" s="16">
        <f>'Energy Industry'!AB24+'Iron and Steel'!AB24+'Non-Ferrous Metals'!AB24+Cement!AB24+Chemicals!AB24+PulpPaperPrint!AB24+Food!AB24+Other!AB24</f>
        <v>0</v>
      </c>
      <c r="AC24" s="16">
        <f>'Energy Industry'!AC24+'Iron and Steel'!AC24+'Non-Ferrous Metals'!AC24+Cement!AC24+Chemicals!AC24+PulpPaperPrint!AC24+Food!AC24+Other!AC24</f>
        <v>0</v>
      </c>
      <c r="AD24" s="17">
        <f t="shared" si="1"/>
        <v>0</v>
      </c>
    </row>
    <row r="25" spans="2:30" ht="12.75">
      <c r="B25" s="15">
        <v>2008</v>
      </c>
      <c r="C25" s="16">
        <f>'Energy Industry'!C25+'Iron and Steel'!C25+'Non-Ferrous Metals'!C25+Cement!C25+Chemicals!C25+PulpPaperPrint!C25+Food!C25+Other!C25</f>
        <v>0</v>
      </c>
      <c r="D25" s="16">
        <f>'Energy Industry'!D25+'Iron and Steel'!D25+'Non-Ferrous Metals'!D25+Cement!D25+Chemicals!D25+PulpPaperPrint!D25+Food!D25+Other!D25</f>
        <v>0</v>
      </c>
      <c r="E25" s="16">
        <f>'Energy Industry'!E25+'Iron and Steel'!E25+'Non-Ferrous Metals'!E25+Cement!E25+Chemicals!E25+PulpPaperPrint!E25+Food!E25+Other!E25</f>
        <v>0</v>
      </c>
      <c r="F25" s="16">
        <f>'Energy Industry'!F25+'Iron and Steel'!F25+'Non-Ferrous Metals'!F25+Cement!F25+Chemicals!F25+PulpPaperPrint!F25+Food!F25+Other!F25</f>
        <v>0</v>
      </c>
      <c r="G25" s="16">
        <f>'Energy Industry'!G25+'Iron and Steel'!G25+'Non-Ferrous Metals'!G25+Cement!G25+Chemicals!G25+PulpPaperPrint!G25+Food!G25+Other!G25</f>
        <v>0</v>
      </c>
      <c r="H25" s="16">
        <f>'Energy Industry'!H25+'Iron and Steel'!H25+'Non-Ferrous Metals'!H25+Cement!H25+Chemicals!H25+PulpPaperPrint!H25+Food!H25+Other!H25</f>
        <v>0</v>
      </c>
      <c r="I25" s="16">
        <f>'Energy Industry'!I25+'Iron and Steel'!I25+'Non-Ferrous Metals'!I25+Cement!I25+Chemicals!I25+PulpPaperPrint!I25+Food!I25+Other!I25</f>
        <v>0</v>
      </c>
      <c r="J25" s="16">
        <f>'Energy Industry'!J25+'Iron and Steel'!J25+'Non-Ferrous Metals'!J25+Cement!J25+Chemicals!J25+PulpPaperPrint!J25+Food!J25+Other!J25</f>
        <v>0</v>
      </c>
      <c r="K25" s="16">
        <f>'Energy Industry'!K25+'Iron and Steel'!K25+'Non-Ferrous Metals'!K25+Cement!K25+Chemicals!K25+PulpPaperPrint!K25+Food!K25+Other!K25</f>
        <v>0</v>
      </c>
      <c r="L25" s="16">
        <f>'Energy Industry'!L25+'Iron and Steel'!L25+'Non-Ferrous Metals'!L25+Cement!L25+Chemicals!L25+PulpPaperPrint!L25+Food!L25+Other!L25</f>
        <v>0</v>
      </c>
      <c r="M25" s="16">
        <f>'Energy Industry'!M25+'Iron and Steel'!M25+'Non-Ferrous Metals'!M25+Cement!M25+Chemicals!M25+PulpPaperPrint!M25+Food!M25+Other!M25</f>
        <v>0</v>
      </c>
      <c r="N25" s="16">
        <f>'Energy Industry'!N25+'Iron and Steel'!N25+'Non-Ferrous Metals'!N25+Cement!N25+Chemicals!N25+PulpPaperPrint!N25+Food!N25+Other!N25</f>
        <v>0</v>
      </c>
      <c r="O25" s="17">
        <f t="shared" si="0"/>
        <v>0</v>
      </c>
      <c r="Q25" s="15">
        <v>2008</v>
      </c>
      <c r="R25" s="16">
        <f>'Energy Industry'!R25+'Iron and Steel'!R25+'Non-Ferrous Metals'!R25+Cement!R25+Chemicals!R25+PulpPaperPrint!R25+Food!R25+Other!R25</f>
        <v>0</v>
      </c>
      <c r="S25" s="16">
        <f>'Energy Industry'!S25+'Iron and Steel'!S25+'Non-Ferrous Metals'!S25+Cement!S25+Chemicals!S25+PulpPaperPrint!S25+Food!S25+Other!S25</f>
        <v>0</v>
      </c>
      <c r="T25" s="16">
        <f>'Energy Industry'!T25+'Iron and Steel'!T25+'Non-Ferrous Metals'!T25+Cement!T25+Chemicals!T25+PulpPaperPrint!T25+Food!T25+Other!T25</f>
        <v>0</v>
      </c>
      <c r="U25" s="16">
        <f>'Energy Industry'!U25+'Iron and Steel'!U25+'Non-Ferrous Metals'!U25+Cement!U25+Chemicals!U25+PulpPaperPrint!U25+Food!U25+Other!U25</f>
        <v>0</v>
      </c>
      <c r="V25" s="16">
        <f>'Energy Industry'!V25+'Iron and Steel'!V25+'Non-Ferrous Metals'!V25+Cement!V25+Chemicals!V25+PulpPaperPrint!V25+Food!V25+Other!V25</f>
        <v>0</v>
      </c>
      <c r="W25" s="16">
        <f>'Energy Industry'!W25+'Iron and Steel'!W25+'Non-Ferrous Metals'!W25+Cement!W25+Chemicals!W25+PulpPaperPrint!W25+Food!W25+Other!W25</f>
        <v>0</v>
      </c>
      <c r="X25" s="16">
        <f>'Energy Industry'!X25+'Iron and Steel'!X25+'Non-Ferrous Metals'!X25+Cement!X25+Chemicals!X25+PulpPaperPrint!X25+Food!X25+Other!X25</f>
        <v>0</v>
      </c>
      <c r="Y25" s="16">
        <f>'Energy Industry'!Y25+'Iron and Steel'!Y25+'Non-Ferrous Metals'!Y25+Cement!Y25+Chemicals!Y25+PulpPaperPrint!Y25+Food!Y25+Other!Y25</f>
        <v>0</v>
      </c>
      <c r="Z25" s="16">
        <f>'Energy Industry'!Z25+'Iron and Steel'!Z25+'Non-Ferrous Metals'!Z25+Cement!Z25+Chemicals!Z25+PulpPaperPrint!Z25+Food!Z25+Other!Z25</f>
        <v>0</v>
      </c>
      <c r="AA25" s="16">
        <f>'Energy Industry'!AA25+'Iron and Steel'!AA25+'Non-Ferrous Metals'!AA25+Cement!AA25+Chemicals!AA25+PulpPaperPrint!AA25+Food!AA25+Other!AA25</f>
        <v>0</v>
      </c>
      <c r="AB25" s="16">
        <f>'Energy Industry'!AB25+'Iron and Steel'!AB25+'Non-Ferrous Metals'!AB25+Cement!AB25+Chemicals!AB25+PulpPaperPrint!AB25+Food!AB25+Other!AB25</f>
        <v>0</v>
      </c>
      <c r="AC25" s="16">
        <f>'Energy Industry'!AC25+'Iron and Steel'!AC25+'Non-Ferrous Metals'!AC25+Cement!AC25+Chemicals!AC25+PulpPaperPrint!AC25+Food!AC25+Other!AC25</f>
        <v>0</v>
      </c>
      <c r="AD25" s="17">
        <f t="shared" si="1"/>
        <v>0</v>
      </c>
    </row>
    <row r="26" spans="2:30" ht="12.75">
      <c r="B26" s="15">
        <v>2009</v>
      </c>
      <c r="C26" s="16">
        <f>'Energy Industry'!C26+'Iron and Steel'!C26+'Non-Ferrous Metals'!C26+Cement!C26+Chemicals!C26+PulpPaperPrint!C26+Food!C26+Other!C26</f>
        <v>0</v>
      </c>
      <c r="D26" s="16">
        <f>'Energy Industry'!D26+'Iron and Steel'!D26+'Non-Ferrous Metals'!D26+Cement!D26+Chemicals!D26+PulpPaperPrint!D26+Food!D26+Other!D26</f>
        <v>0</v>
      </c>
      <c r="E26" s="16">
        <f>'Energy Industry'!E26+'Iron and Steel'!E26+'Non-Ferrous Metals'!E26+Cement!E26+Chemicals!E26+PulpPaperPrint!E26+Food!E26+Other!E26</f>
        <v>0</v>
      </c>
      <c r="F26" s="16">
        <f>'Energy Industry'!F26+'Iron and Steel'!F26+'Non-Ferrous Metals'!F26+Cement!F26+Chemicals!F26+PulpPaperPrint!F26+Food!F26+Other!F26</f>
        <v>0</v>
      </c>
      <c r="G26" s="16">
        <f>'Energy Industry'!G26+'Iron and Steel'!G26+'Non-Ferrous Metals'!G26+Cement!G26+Chemicals!G26+PulpPaperPrint!G26+Food!G26+Other!G26</f>
        <v>0</v>
      </c>
      <c r="H26" s="16">
        <f>'Energy Industry'!H26+'Iron and Steel'!H26+'Non-Ferrous Metals'!H26+Cement!H26+Chemicals!H26+PulpPaperPrint!H26+Food!H26+Other!H26</f>
        <v>0</v>
      </c>
      <c r="I26" s="16">
        <f>'Energy Industry'!I26+'Iron and Steel'!I26+'Non-Ferrous Metals'!I26+Cement!I26+Chemicals!I26+PulpPaperPrint!I26+Food!I26+Other!I26</f>
        <v>0</v>
      </c>
      <c r="J26" s="16">
        <f>'Energy Industry'!J26+'Iron and Steel'!J26+'Non-Ferrous Metals'!J26+Cement!J26+Chemicals!J26+PulpPaperPrint!J26+Food!J26+Other!J26</f>
        <v>0</v>
      </c>
      <c r="K26" s="16">
        <f>'Energy Industry'!K26+'Iron and Steel'!K26+'Non-Ferrous Metals'!K26+Cement!K26+Chemicals!K26+PulpPaperPrint!K26+Food!K26+Other!K26</f>
        <v>0</v>
      </c>
      <c r="L26" s="16">
        <f>'Energy Industry'!L26+'Iron and Steel'!L26+'Non-Ferrous Metals'!L26+Cement!L26+Chemicals!L26+PulpPaperPrint!L26+Food!L26+Other!L26</f>
        <v>0</v>
      </c>
      <c r="M26" s="16">
        <f>'Energy Industry'!M26+'Iron and Steel'!M26+'Non-Ferrous Metals'!M26+Cement!M26+Chemicals!M26+PulpPaperPrint!M26+Food!M26+Other!M26</f>
        <v>0</v>
      </c>
      <c r="N26" s="16">
        <f>'Energy Industry'!N26+'Iron and Steel'!N26+'Non-Ferrous Metals'!N26+Cement!N26+Chemicals!N26+PulpPaperPrint!N26+Food!N26+Other!N26</f>
        <v>0</v>
      </c>
      <c r="O26" s="17">
        <f t="shared" si="0"/>
        <v>0</v>
      </c>
      <c r="Q26" s="15">
        <v>2009</v>
      </c>
      <c r="R26" s="16">
        <f>'Energy Industry'!R26+'Iron and Steel'!R26+'Non-Ferrous Metals'!R26+Cement!R26+Chemicals!R26+PulpPaperPrint!R26+Food!R26+Other!R26</f>
        <v>0</v>
      </c>
      <c r="S26" s="16">
        <f>'Energy Industry'!S26+'Iron and Steel'!S26+'Non-Ferrous Metals'!S26+Cement!S26+Chemicals!S26+PulpPaperPrint!S26+Food!S26+Other!S26</f>
        <v>0</v>
      </c>
      <c r="T26" s="16">
        <f>'Energy Industry'!T26+'Iron and Steel'!T26+'Non-Ferrous Metals'!T26+Cement!T26+Chemicals!T26+PulpPaperPrint!T26+Food!T26+Other!T26</f>
        <v>0</v>
      </c>
      <c r="U26" s="16">
        <f>'Energy Industry'!U26+'Iron and Steel'!U26+'Non-Ferrous Metals'!U26+Cement!U26+Chemicals!U26+PulpPaperPrint!U26+Food!U26+Other!U26</f>
        <v>0</v>
      </c>
      <c r="V26" s="16">
        <f>'Energy Industry'!V26+'Iron and Steel'!V26+'Non-Ferrous Metals'!V26+Cement!V26+Chemicals!V26+PulpPaperPrint!V26+Food!V26+Other!V26</f>
        <v>0</v>
      </c>
      <c r="W26" s="16">
        <f>'Energy Industry'!W26+'Iron and Steel'!W26+'Non-Ferrous Metals'!W26+Cement!W26+Chemicals!W26+PulpPaperPrint!W26+Food!W26+Other!W26</f>
        <v>0</v>
      </c>
      <c r="X26" s="16">
        <f>'Energy Industry'!X26+'Iron and Steel'!X26+'Non-Ferrous Metals'!X26+Cement!X26+Chemicals!X26+PulpPaperPrint!X26+Food!X26+Other!X26</f>
        <v>0</v>
      </c>
      <c r="Y26" s="16">
        <f>'Energy Industry'!Y26+'Iron and Steel'!Y26+'Non-Ferrous Metals'!Y26+Cement!Y26+Chemicals!Y26+PulpPaperPrint!Y26+Food!Y26+Other!Y26</f>
        <v>0</v>
      </c>
      <c r="Z26" s="16">
        <f>'Energy Industry'!Z26+'Iron and Steel'!Z26+'Non-Ferrous Metals'!Z26+Cement!Z26+Chemicals!Z26+PulpPaperPrint!Z26+Food!Z26+Other!Z26</f>
        <v>0</v>
      </c>
      <c r="AA26" s="16">
        <f>'Energy Industry'!AA26+'Iron and Steel'!AA26+'Non-Ferrous Metals'!AA26+Cement!AA26+Chemicals!AA26+PulpPaperPrint!AA26+Food!AA26+Other!AA26</f>
        <v>0</v>
      </c>
      <c r="AB26" s="16">
        <f>'Energy Industry'!AB26+'Iron and Steel'!AB26+'Non-Ferrous Metals'!AB26+Cement!AB26+Chemicals!AB26+PulpPaperPrint!AB26+Food!AB26+Other!AB26</f>
        <v>0</v>
      </c>
      <c r="AC26" s="16">
        <f>'Energy Industry'!AC26+'Iron and Steel'!AC26+'Non-Ferrous Metals'!AC26+Cement!AC26+Chemicals!AC26+PulpPaperPrint!AC26+Food!AC26+Other!AC26</f>
        <v>0</v>
      </c>
      <c r="AD26" s="17">
        <f t="shared" si="1"/>
        <v>0</v>
      </c>
    </row>
    <row r="27" spans="2:30" ht="12.75">
      <c r="B27" s="15">
        <v>2010</v>
      </c>
      <c r="C27" s="16">
        <f>'Energy Industry'!C27+'Iron and Steel'!C27+'Non-Ferrous Metals'!C27+Cement!C27+Chemicals!C27+PulpPaperPrint!C27+Food!C27+Other!C27</f>
        <v>0</v>
      </c>
      <c r="D27" s="16">
        <f>'Energy Industry'!D27+'Iron and Steel'!D27+'Non-Ferrous Metals'!D27+Cement!D27+Chemicals!D27+PulpPaperPrint!D27+Food!D27+Other!D27</f>
        <v>0</v>
      </c>
      <c r="E27" s="16">
        <f>'Energy Industry'!E27+'Iron and Steel'!E27+'Non-Ferrous Metals'!E27+Cement!E27+Chemicals!E27+PulpPaperPrint!E27+Food!E27+Other!E27</f>
        <v>0</v>
      </c>
      <c r="F27" s="16">
        <f>'Energy Industry'!F27+'Iron and Steel'!F27+'Non-Ferrous Metals'!F27+Cement!F27+Chemicals!F27+PulpPaperPrint!F27+Food!F27+Other!F27</f>
        <v>0</v>
      </c>
      <c r="G27" s="16">
        <f>'Energy Industry'!G27+'Iron and Steel'!G27+'Non-Ferrous Metals'!G27+Cement!G27+Chemicals!G27+PulpPaperPrint!G27+Food!G27+Other!G27</f>
        <v>0</v>
      </c>
      <c r="H27" s="16">
        <f>'Energy Industry'!H27+'Iron and Steel'!H27+'Non-Ferrous Metals'!H27+Cement!H27+Chemicals!H27+PulpPaperPrint!H27+Food!H27+Other!H27</f>
        <v>0</v>
      </c>
      <c r="I27" s="16">
        <f>'Energy Industry'!I27+'Iron and Steel'!I27+'Non-Ferrous Metals'!I27+Cement!I27+Chemicals!I27+PulpPaperPrint!I27+Food!I27+Other!I27</f>
        <v>0</v>
      </c>
      <c r="J27" s="16">
        <f>'Energy Industry'!J27+'Iron and Steel'!J27+'Non-Ferrous Metals'!J27+Cement!J27+Chemicals!J27+PulpPaperPrint!J27+Food!J27+Other!J27</f>
        <v>0</v>
      </c>
      <c r="K27" s="16">
        <f>'Energy Industry'!K27+'Iron and Steel'!K27+'Non-Ferrous Metals'!K27+Cement!K27+Chemicals!K27+PulpPaperPrint!K27+Food!K27+Other!K27</f>
        <v>0</v>
      </c>
      <c r="L27" s="16">
        <f>'Energy Industry'!L27+'Iron and Steel'!L27+'Non-Ferrous Metals'!L27+Cement!L27+Chemicals!L27+PulpPaperPrint!L27+Food!L27+Other!L27</f>
        <v>0</v>
      </c>
      <c r="M27" s="16">
        <f>'Energy Industry'!M27+'Iron and Steel'!M27+'Non-Ferrous Metals'!M27+Cement!M27+Chemicals!M27+PulpPaperPrint!M27+Food!M27+Other!M27</f>
        <v>0</v>
      </c>
      <c r="N27" s="16">
        <f>'Energy Industry'!N27+'Iron and Steel'!N27+'Non-Ferrous Metals'!N27+Cement!N27+Chemicals!N27+PulpPaperPrint!N27+Food!N27+Other!N27</f>
        <v>0</v>
      </c>
      <c r="O27" s="17">
        <f t="shared" si="0"/>
        <v>0</v>
      </c>
      <c r="Q27" s="15">
        <v>2010</v>
      </c>
      <c r="R27" s="16">
        <f>'Energy Industry'!R27+'Iron and Steel'!R27+'Non-Ferrous Metals'!R27+Cement!R27+Chemicals!R27+PulpPaperPrint!R27+Food!R27+Other!R27</f>
        <v>0</v>
      </c>
      <c r="S27" s="16">
        <f>'Energy Industry'!S27+'Iron and Steel'!S27+'Non-Ferrous Metals'!S27+Cement!S27+Chemicals!S27+PulpPaperPrint!S27+Food!S27+Other!S27</f>
        <v>0</v>
      </c>
      <c r="T27" s="16">
        <f>'Energy Industry'!T27+'Iron and Steel'!T27+'Non-Ferrous Metals'!T27+Cement!T27+Chemicals!T27+PulpPaperPrint!T27+Food!T27+Other!T27</f>
        <v>0</v>
      </c>
      <c r="U27" s="16">
        <f>'Energy Industry'!U27+'Iron and Steel'!U27+'Non-Ferrous Metals'!U27+Cement!U27+Chemicals!U27+PulpPaperPrint!U27+Food!U27+Other!U27</f>
        <v>0</v>
      </c>
      <c r="V27" s="16">
        <f>'Energy Industry'!V27+'Iron and Steel'!V27+'Non-Ferrous Metals'!V27+Cement!V27+Chemicals!V27+PulpPaperPrint!V27+Food!V27+Other!V27</f>
        <v>0</v>
      </c>
      <c r="W27" s="16">
        <f>'Energy Industry'!W27+'Iron and Steel'!W27+'Non-Ferrous Metals'!W27+Cement!W27+Chemicals!W27+PulpPaperPrint!W27+Food!W27+Other!W27</f>
        <v>0</v>
      </c>
      <c r="X27" s="16">
        <f>'Energy Industry'!X27+'Iron and Steel'!X27+'Non-Ferrous Metals'!X27+Cement!X27+Chemicals!X27+PulpPaperPrint!X27+Food!X27+Other!X27</f>
        <v>0</v>
      </c>
      <c r="Y27" s="16">
        <f>'Energy Industry'!Y27+'Iron and Steel'!Y27+'Non-Ferrous Metals'!Y27+Cement!Y27+Chemicals!Y27+PulpPaperPrint!Y27+Food!Y27+Other!Y27</f>
        <v>0</v>
      </c>
      <c r="Z27" s="16">
        <f>'Energy Industry'!Z27+'Iron and Steel'!Z27+'Non-Ferrous Metals'!Z27+Cement!Z27+Chemicals!Z27+PulpPaperPrint!Z27+Food!Z27+Other!Z27</f>
        <v>0</v>
      </c>
      <c r="AA27" s="16">
        <f>'Energy Industry'!AA27+'Iron and Steel'!AA27+'Non-Ferrous Metals'!AA27+Cement!AA27+Chemicals!AA27+PulpPaperPrint!AA27+Food!AA27+Other!AA27</f>
        <v>0</v>
      </c>
      <c r="AB27" s="16">
        <f>'Energy Industry'!AB27+'Iron and Steel'!AB27+'Non-Ferrous Metals'!AB27+Cement!AB27+Chemicals!AB27+PulpPaperPrint!AB27+Food!AB27+Other!AB27</f>
        <v>0</v>
      </c>
      <c r="AC27" s="16">
        <f>'Energy Industry'!AC27+'Iron and Steel'!AC27+'Non-Ferrous Metals'!AC27+Cement!AC27+Chemicals!AC27+PulpPaperPrint!AC27+Food!AC27+Other!AC27</f>
        <v>0</v>
      </c>
      <c r="AD27" s="17">
        <f t="shared" si="1"/>
        <v>0</v>
      </c>
    </row>
    <row r="28" spans="2:30" ht="12.75">
      <c r="B28" s="15">
        <v>2011</v>
      </c>
      <c r="C28" s="16">
        <f>'Energy Industry'!C28+'Iron and Steel'!C28+'Non-Ferrous Metals'!C28+Cement!C28+Chemicals!C28+PulpPaperPrint!C28+Food!C28+Other!C28</f>
        <v>0</v>
      </c>
      <c r="D28" s="16">
        <f>'Energy Industry'!D28+'Iron and Steel'!D28+'Non-Ferrous Metals'!D28+Cement!D28+Chemicals!D28+PulpPaperPrint!D28+Food!D28+Other!D28</f>
        <v>0</v>
      </c>
      <c r="E28" s="16">
        <f>'Energy Industry'!E28+'Iron and Steel'!E28+'Non-Ferrous Metals'!E28+Cement!E28+Chemicals!E28+PulpPaperPrint!E28+Food!E28+Other!E28</f>
        <v>0</v>
      </c>
      <c r="F28" s="16">
        <f>'Energy Industry'!F28+'Iron and Steel'!F28+'Non-Ferrous Metals'!F28+Cement!F28+Chemicals!F28+PulpPaperPrint!F28+Food!F28+Other!F28</f>
        <v>0</v>
      </c>
      <c r="G28" s="16">
        <f>'Energy Industry'!G28+'Iron and Steel'!G28+'Non-Ferrous Metals'!G28+Cement!G28+Chemicals!G28+PulpPaperPrint!G28+Food!G28+Other!G28</f>
        <v>0</v>
      </c>
      <c r="H28" s="16">
        <f>'Energy Industry'!H28+'Iron and Steel'!H28+'Non-Ferrous Metals'!H28+Cement!H28+Chemicals!H28+PulpPaperPrint!H28+Food!H28+Other!H28</f>
        <v>0</v>
      </c>
      <c r="I28" s="16">
        <f>'Energy Industry'!I28+'Iron and Steel'!I28+'Non-Ferrous Metals'!I28+Cement!I28+Chemicals!I28+PulpPaperPrint!I28+Food!I28+Other!I28</f>
        <v>0</v>
      </c>
      <c r="J28" s="16">
        <f>'Energy Industry'!J28+'Iron and Steel'!J28+'Non-Ferrous Metals'!J28+Cement!J28+Chemicals!J28+PulpPaperPrint!J28+Food!J28+Other!J28</f>
        <v>0</v>
      </c>
      <c r="K28" s="16">
        <f>'Energy Industry'!K28+'Iron and Steel'!K28+'Non-Ferrous Metals'!K28+Cement!K28+Chemicals!K28+PulpPaperPrint!K28+Food!K28+Other!K28</f>
        <v>0</v>
      </c>
      <c r="L28" s="16">
        <f>'Energy Industry'!L28+'Iron and Steel'!L28+'Non-Ferrous Metals'!L28+Cement!L28+Chemicals!L28+PulpPaperPrint!L28+Food!L28+Other!L28</f>
        <v>0</v>
      </c>
      <c r="M28" s="16">
        <f>'Energy Industry'!M28+'Iron and Steel'!M28+'Non-Ferrous Metals'!M28+Cement!M28+Chemicals!M28+PulpPaperPrint!M28+Food!M28+Other!M28</f>
        <v>0</v>
      </c>
      <c r="N28" s="16">
        <f>'Energy Industry'!N28+'Iron and Steel'!N28+'Non-Ferrous Metals'!N28+Cement!N28+Chemicals!N28+PulpPaperPrint!N28+Food!N28+Other!N28</f>
        <v>0</v>
      </c>
      <c r="O28" s="17">
        <f t="shared" si="0"/>
        <v>0</v>
      </c>
      <c r="Q28" s="15">
        <v>2011</v>
      </c>
      <c r="R28" s="16">
        <f>'Energy Industry'!R28+'Iron and Steel'!R28+'Non-Ferrous Metals'!R28+Cement!R28+Chemicals!R28+PulpPaperPrint!R28+Food!R28+Other!R28</f>
        <v>0</v>
      </c>
      <c r="S28" s="16">
        <f>'Energy Industry'!S28+'Iron and Steel'!S28+'Non-Ferrous Metals'!S28+Cement!S28+Chemicals!S28+PulpPaperPrint!S28+Food!S28+Other!S28</f>
        <v>0</v>
      </c>
      <c r="T28" s="16">
        <f>'Energy Industry'!T28+'Iron and Steel'!T28+'Non-Ferrous Metals'!T28+Cement!T28+Chemicals!T28+PulpPaperPrint!T28+Food!T28+Other!T28</f>
        <v>0</v>
      </c>
      <c r="U28" s="16">
        <f>'Energy Industry'!U28+'Iron and Steel'!U28+'Non-Ferrous Metals'!U28+Cement!U28+Chemicals!U28+PulpPaperPrint!U28+Food!U28+Other!U28</f>
        <v>0</v>
      </c>
      <c r="V28" s="16">
        <f>'Energy Industry'!V28+'Iron and Steel'!V28+'Non-Ferrous Metals'!V28+Cement!V28+Chemicals!V28+PulpPaperPrint!V28+Food!V28+Other!V28</f>
        <v>0</v>
      </c>
      <c r="W28" s="16">
        <f>'Energy Industry'!W28+'Iron and Steel'!W28+'Non-Ferrous Metals'!W28+Cement!W28+Chemicals!W28+PulpPaperPrint!W28+Food!W28+Other!W28</f>
        <v>0</v>
      </c>
      <c r="X28" s="16">
        <f>'Energy Industry'!X28+'Iron and Steel'!X28+'Non-Ferrous Metals'!X28+Cement!X28+Chemicals!X28+PulpPaperPrint!X28+Food!X28+Other!X28</f>
        <v>0</v>
      </c>
      <c r="Y28" s="16">
        <f>'Energy Industry'!Y28+'Iron and Steel'!Y28+'Non-Ferrous Metals'!Y28+Cement!Y28+Chemicals!Y28+PulpPaperPrint!Y28+Food!Y28+Other!Y28</f>
        <v>0</v>
      </c>
      <c r="Z28" s="16">
        <f>'Energy Industry'!Z28+'Iron and Steel'!Z28+'Non-Ferrous Metals'!Z28+Cement!Z28+Chemicals!Z28+PulpPaperPrint!Z28+Food!Z28+Other!Z28</f>
        <v>0</v>
      </c>
      <c r="AA28" s="16">
        <f>'Energy Industry'!AA28+'Iron and Steel'!AA28+'Non-Ferrous Metals'!AA28+Cement!AA28+Chemicals!AA28+PulpPaperPrint!AA28+Food!AA28+Other!AA28</f>
        <v>0</v>
      </c>
      <c r="AB28" s="16">
        <f>'Energy Industry'!AB28+'Iron and Steel'!AB28+'Non-Ferrous Metals'!AB28+Cement!AB28+Chemicals!AB28+PulpPaperPrint!AB28+Food!AB28+Other!AB28</f>
        <v>0</v>
      </c>
      <c r="AC28" s="16">
        <f>'Energy Industry'!AC28+'Iron and Steel'!AC28+'Non-Ferrous Metals'!AC28+Cement!AC28+Chemicals!AC28+PulpPaperPrint!AC28+Food!AC28+Other!AC28</f>
        <v>0</v>
      </c>
      <c r="AD28" s="17">
        <f t="shared" si="1"/>
        <v>0</v>
      </c>
    </row>
    <row r="29" spans="2:30" ht="12.75">
      <c r="B29" s="15">
        <v>2012</v>
      </c>
      <c r="C29" s="16">
        <f>'Energy Industry'!C29+'Iron and Steel'!C29+'Non-Ferrous Metals'!C29+Cement!C29+Chemicals!C29+PulpPaperPrint!C29+Food!C29+Other!C29</f>
        <v>0</v>
      </c>
      <c r="D29" s="16">
        <f>'Energy Industry'!D29+'Iron and Steel'!D29+'Non-Ferrous Metals'!D29+Cement!D29+Chemicals!D29+PulpPaperPrint!D29+Food!D29+Other!D29</f>
        <v>0</v>
      </c>
      <c r="E29" s="16">
        <f>'Energy Industry'!E29+'Iron and Steel'!E29+'Non-Ferrous Metals'!E29+Cement!E29+Chemicals!E29+PulpPaperPrint!E29+Food!E29+Other!E29</f>
        <v>0</v>
      </c>
      <c r="F29" s="16">
        <f>'Energy Industry'!F29+'Iron and Steel'!F29+'Non-Ferrous Metals'!F29+Cement!F29+Chemicals!F29+PulpPaperPrint!F29+Food!F29+Other!F29</f>
        <v>0</v>
      </c>
      <c r="G29" s="16">
        <f>'Energy Industry'!G29+'Iron and Steel'!G29+'Non-Ferrous Metals'!G29+Cement!G29+Chemicals!G29+PulpPaperPrint!G29+Food!G29+Other!G29</f>
        <v>0</v>
      </c>
      <c r="H29" s="16">
        <f>'Energy Industry'!H29+'Iron and Steel'!H29+'Non-Ferrous Metals'!H29+Cement!H29+Chemicals!H29+PulpPaperPrint!H29+Food!H29+Other!H29</f>
        <v>0</v>
      </c>
      <c r="I29" s="16">
        <f>'Energy Industry'!I29+'Iron and Steel'!I29+'Non-Ferrous Metals'!I29+Cement!I29+Chemicals!I29+PulpPaperPrint!I29+Food!I29+Other!I29</f>
        <v>0</v>
      </c>
      <c r="J29" s="16">
        <f>'Energy Industry'!J29+'Iron and Steel'!J29+'Non-Ferrous Metals'!J29+Cement!J29+Chemicals!J29+PulpPaperPrint!J29+Food!J29+Other!J29</f>
        <v>0</v>
      </c>
      <c r="K29" s="16">
        <f>'Energy Industry'!K29+'Iron and Steel'!K29+'Non-Ferrous Metals'!K29+Cement!K29+Chemicals!K29+PulpPaperPrint!K29+Food!K29+Other!K29</f>
        <v>0</v>
      </c>
      <c r="L29" s="16">
        <f>'Energy Industry'!L29+'Iron and Steel'!L29+'Non-Ferrous Metals'!L29+Cement!L29+Chemicals!L29+PulpPaperPrint!L29+Food!L29+Other!L29</f>
        <v>0</v>
      </c>
      <c r="M29" s="16">
        <f>'Energy Industry'!M29+'Iron and Steel'!M29+'Non-Ferrous Metals'!M29+Cement!M29+Chemicals!M29+PulpPaperPrint!M29+Food!M29+Other!M29</f>
        <v>0</v>
      </c>
      <c r="N29" s="16">
        <f>'Energy Industry'!N29+'Iron and Steel'!N29+'Non-Ferrous Metals'!N29+Cement!N29+Chemicals!N29+PulpPaperPrint!N29+Food!N29+Other!N29</f>
        <v>0</v>
      </c>
      <c r="O29" s="17">
        <f t="shared" si="0"/>
        <v>0</v>
      </c>
      <c r="Q29" s="15">
        <v>2012</v>
      </c>
      <c r="R29" s="16">
        <f>'Energy Industry'!R29+'Iron and Steel'!R29+'Non-Ferrous Metals'!R29+Cement!R29+Chemicals!R29+PulpPaperPrint!R29+Food!R29+Other!R29</f>
        <v>0</v>
      </c>
      <c r="S29" s="16">
        <f>'Energy Industry'!S29+'Iron and Steel'!S29+'Non-Ferrous Metals'!S29+Cement!S29+Chemicals!S29+PulpPaperPrint!S29+Food!S29+Other!S29</f>
        <v>0</v>
      </c>
      <c r="T29" s="16">
        <f>'Energy Industry'!T29+'Iron and Steel'!T29+'Non-Ferrous Metals'!T29+Cement!T29+Chemicals!T29+PulpPaperPrint!T29+Food!T29+Other!T29</f>
        <v>0</v>
      </c>
      <c r="U29" s="16">
        <f>'Energy Industry'!U29+'Iron and Steel'!U29+'Non-Ferrous Metals'!U29+Cement!U29+Chemicals!U29+PulpPaperPrint!U29+Food!U29+Other!U29</f>
        <v>0</v>
      </c>
      <c r="V29" s="16">
        <f>'Energy Industry'!V29+'Iron and Steel'!V29+'Non-Ferrous Metals'!V29+Cement!V29+Chemicals!V29+PulpPaperPrint!V29+Food!V29+Other!V29</f>
        <v>0</v>
      </c>
      <c r="W29" s="16">
        <f>'Energy Industry'!W29+'Iron and Steel'!W29+'Non-Ferrous Metals'!W29+Cement!W29+Chemicals!W29+PulpPaperPrint!W29+Food!W29+Other!W29</f>
        <v>0</v>
      </c>
      <c r="X29" s="16">
        <f>'Energy Industry'!X29+'Iron and Steel'!X29+'Non-Ferrous Metals'!X29+Cement!X29+Chemicals!X29+PulpPaperPrint!X29+Food!X29+Other!X29</f>
        <v>0</v>
      </c>
      <c r="Y29" s="16">
        <f>'Energy Industry'!Y29+'Iron and Steel'!Y29+'Non-Ferrous Metals'!Y29+Cement!Y29+Chemicals!Y29+PulpPaperPrint!Y29+Food!Y29+Other!Y29</f>
        <v>0</v>
      </c>
      <c r="Z29" s="16">
        <f>'Energy Industry'!Z29+'Iron and Steel'!Z29+'Non-Ferrous Metals'!Z29+Cement!Z29+Chemicals!Z29+PulpPaperPrint!Z29+Food!Z29+Other!Z29</f>
        <v>0</v>
      </c>
      <c r="AA29" s="16">
        <f>'Energy Industry'!AA29+'Iron and Steel'!AA29+'Non-Ferrous Metals'!AA29+Cement!AA29+Chemicals!AA29+PulpPaperPrint!AA29+Food!AA29+Other!AA29</f>
        <v>0</v>
      </c>
      <c r="AB29" s="16">
        <f>'Energy Industry'!AB29+'Iron and Steel'!AB29+'Non-Ferrous Metals'!AB29+Cement!AB29+Chemicals!AB29+PulpPaperPrint!AB29+Food!AB29+Other!AB29</f>
        <v>0</v>
      </c>
      <c r="AC29" s="16">
        <f>'Energy Industry'!AC29+'Iron and Steel'!AC29+'Non-Ferrous Metals'!AC29+Cement!AC29+Chemicals!AC29+PulpPaperPrint!AC29+Food!AC29+Other!AC29</f>
        <v>0</v>
      </c>
      <c r="AD29" s="17">
        <f t="shared" si="1"/>
        <v>0</v>
      </c>
    </row>
    <row r="30" spans="2:15" ht="12.75">
      <c r="B30" s="38"/>
      <c r="C30" s="8"/>
      <c r="D30" s="8"/>
      <c r="E30" s="8"/>
      <c r="F30" s="8"/>
      <c r="G30" s="8"/>
      <c r="H30" s="8"/>
      <c r="I30" s="8"/>
      <c r="J30" s="8"/>
      <c r="K30" s="8"/>
      <c r="L30" s="8"/>
      <c r="M30" s="8"/>
      <c r="N30" s="8"/>
      <c r="O30" s="1"/>
    </row>
    <row r="31" spans="1:17" ht="12.75">
      <c r="A31" s="1" t="s">
        <v>16</v>
      </c>
      <c r="B31" s="14" t="s">
        <v>27</v>
      </c>
      <c r="O31" s="1"/>
      <c r="Q31" s="1" t="s">
        <v>29</v>
      </c>
    </row>
    <row r="32" ht="12.75">
      <c r="O32" s="1"/>
    </row>
    <row r="33" spans="2:30"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9" t="s">
        <v>5</v>
      </c>
      <c r="U33" s="19" t="s">
        <v>6</v>
      </c>
      <c r="V33" s="19" t="s">
        <v>7</v>
      </c>
      <c r="W33" s="18" t="s">
        <v>8</v>
      </c>
      <c r="X33" s="19" t="s">
        <v>9</v>
      </c>
      <c r="Y33" s="18" t="s">
        <v>10</v>
      </c>
      <c r="Z33" s="18" t="s">
        <v>11</v>
      </c>
      <c r="AA33" s="19" t="s">
        <v>12</v>
      </c>
      <c r="AB33" s="18" t="s">
        <v>13</v>
      </c>
      <c r="AC33" s="18" t="s">
        <v>14</v>
      </c>
      <c r="AD33" s="20" t="s">
        <v>24</v>
      </c>
    </row>
    <row r="34" spans="2:31" ht="12.75">
      <c r="B34" s="15">
        <v>1990</v>
      </c>
      <c r="C34" s="16">
        <f>'Energy Industry'!C34+'Iron and Steel'!C34+'Non-Ferrous Metals'!C34+Cement!C34+Chemicals!C34+PulpPaperPrint!C34+Food!C34+Other!C34</f>
        <v>1907.8543297219587</v>
      </c>
      <c r="D34" s="16">
        <f>'Energy Industry'!D34+'Iron and Steel'!D34+'Non-Ferrous Metals'!D34+Cement!D34+Chemicals!D34+PulpPaperPrint!D34+Food!D34+Other!D34</f>
        <v>1087.9</v>
      </c>
      <c r="E34" s="16">
        <f>'Energy Industry'!E34+'Iron and Steel'!E34+'Non-Ferrous Metals'!E34+Cement!E34+Chemicals!E34+PulpPaperPrint!E34+Food!E34+Other!E34</f>
        <v>0</v>
      </c>
      <c r="F34" s="16">
        <f>'Energy Industry'!F34+'Iron and Steel'!F34+'Non-Ferrous Metals'!F34+Cement!F34+Chemicals!F34+PulpPaperPrint!F34+Food!F34+Other!F34</f>
        <v>0</v>
      </c>
      <c r="G34" s="16">
        <f>'Energy Industry'!G34+'Iron and Steel'!G34+'Non-Ferrous Metals'!G34+Cement!G34+Chemicals!G34+PulpPaperPrint!G34+Food!G34+Other!G34</f>
        <v>0</v>
      </c>
      <c r="H34" s="16">
        <f>'Energy Industry'!H34+'Iron and Steel'!H34+'Non-Ferrous Metals'!H34+Cement!H34+Chemicals!H34+PulpPaperPrint!H34+Food!H34+Other!H34</f>
        <v>1285.9199999639939</v>
      </c>
      <c r="I34" s="16">
        <f>'Energy Industry'!I34+'Iron and Steel'!I34+'Non-Ferrous Metals'!I34+Cement!I34+Chemicals!I34+PulpPaperPrint!I34+Food!I34+Other!I34</f>
        <v>0</v>
      </c>
      <c r="J34" s="16">
        <f>'Energy Industry'!J34+'Iron and Steel'!J34+'Non-Ferrous Metals'!J34+Cement!J34+Chemicals!J34+PulpPaperPrint!J34+Food!J34+Other!J34</f>
        <v>756.7378497900315</v>
      </c>
      <c r="K34" s="16">
        <f>'Energy Industry'!K34+'Iron and Steel'!K34+'Non-Ferrous Metals'!K34+Cement!K34+Chemicals!K34+PulpPaperPrint!K34+Food!K34+Other!K34</f>
        <v>1445.3105200243588</v>
      </c>
      <c r="L34" s="16">
        <f>'Energy Industry'!L34+'Iron and Steel'!L34+'Non-Ferrous Metals'!L34+Cement!L34+Chemicals!L34+PulpPaperPrint!L34+Food!L34+Other!L34</f>
        <v>0</v>
      </c>
      <c r="M34" s="16">
        <f>'Energy Industry'!M34+'Iron and Steel'!M34+'Non-Ferrous Metals'!M34+Cement!M34+Chemicals!M34+PulpPaperPrint!M34+Food!M34+Other!M34</f>
        <v>94.55297798156836</v>
      </c>
      <c r="N34" s="16">
        <f>'Energy Industry'!N34+'Iron and Steel'!N34+'Non-Ferrous Metals'!N34+Cement!N34+Chemicals!N34+PulpPaperPrint!N34+Food!N34+Other!N34</f>
        <v>268.549924806</v>
      </c>
      <c r="O34" s="17">
        <f>SUM(C34:N34)</f>
        <v>6846.825602287912</v>
      </c>
      <c r="Q34" s="15">
        <v>1990</v>
      </c>
      <c r="R34" s="16">
        <f aca="true" t="shared" si="2" ref="R34:R56">R7*VLOOKUP($B34,Faktoren,2)/1000</f>
        <v>1992.7911799200458</v>
      </c>
      <c r="S34" s="16">
        <f aca="true" t="shared" si="3" ref="S34:S56">S7*VLOOKUP($B34,Faktoren,3)/1000</f>
        <v>1136.4869284436154</v>
      </c>
      <c r="T34" s="16">
        <f aca="true" t="shared" si="4" ref="T34:T56">T7*VLOOKUP($B34,Faktoren,4)/1000</f>
        <v>0</v>
      </c>
      <c r="U34" s="16">
        <f aca="true" t="shared" si="5" ref="U34:U56">U7*VLOOKUP($B34,Faktoren,5)/1000</f>
        <v>0</v>
      </c>
      <c r="V34" s="16">
        <f aca="true" t="shared" si="6" ref="V34:V56">V7*VLOOKUP($B34,Faktoren,6)/1000</f>
        <v>0</v>
      </c>
      <c r="W34" s="16">
        <f aca="true" t="shared" si="7" ref="W34:W56">W7*VLOOKUP($B34,Faktoren,7)/1000</f>
        <v>1287.7104048169624</v>
      </c>
      <c r="X34" s="16">
        <f aca="true" t="shared" si="8" ref="X34:X56">X7*VLOOKUP($B34,Faktoren,8)/1000</f>
        <v>0</v>
      </c>
      <c r="Y34" s="16">
        <f aca="true" t="shared" si="9" ref="Y34:Y56">Y7*VLOOKUP($B34,Faktoren,9)/1000</f>
        <v>756.7378497900316</v>
      </c>
      <c r="Z34" s="16">
        <f aca="true" t="shared" si="10" ref="Z34:Z56">Z7*VLOOKUP($B34,Faktoren,10)/1000</f>
        <v>1459.5145298145248</v>
      </c>
      <c r="AA34" s="16">
        <f aca="true" t="shared" si="11" ref="AA34:AA56">AA7*VLOOKUP($B34,Faktoren,11)/1000</f>
        <v>0</v>
      </c>
      <c r="AB34" s="16">
        <f aca="true" t="shared" si="12" ref="AB34:AB56">AB7*VLOOKUP($B34,Faktoren,12)/1000</f>
        <v>94.7360347954031</v>
      </c>
      <c r="AC34" s="16">
        <f aca="true" t="shared" si="13" ref="AC34:AC56">AC7*VLOOKUP($B34,Faktoren,13)/1000</f>
        <v>271.44945420013187</v>
      </c>
      <c r="AD34" s="17">
        <f>SUM(R34:AC34)</f>
        <v>6999.426381780714</v>
      </c>
      <c r="AE34" s="8"/>
    </row>
    <row r="35" spans="2:31" ht="12.75">
      <c r="B35" s="15">
        <v>1991</v>
      </c>
      <c r="C35" s="16">
        <f>'Energy Industry'!C35+'Iron and Steel'!C35+'Non-Ferrous Metals'!C35+Cement!C35+Chemicals!C35+PulpPaperPrint!C35+Food!C35+Other!C35</f>
        <v>2013.540565552272</v>
      </c>
      <c r="D35" s="16">
        <f>'Energy Industry'!D35+'Iron and Steel'!D35+'Non-Ferrous Metals'!D35+Cement!D35+Chemicals!D35+PulpPaperPrint!D35+Food!D35+Other!D35</f>
        <v>1218.085</v>
      </c>
      <c r="E35" s="16">
        <f>'Energy Industry'!E35+'Iron and Steel'!E35+'Non-Ferrous Metals'!E35+Cement!E35+Chemicals!E35+PulpPaperPrint!E35+Food!E35+Other!E35</f>
        <v>0</v>
      </c>
      <c r="F35" s="16">
        <f>'Energy Industry'!F35+'Iron and Steel'!F35+'Non-Ferrous Metals'!F35+Cement!F35+Chemicals!F35+PulpPaperPrint!F35+Food!F35+Other!F35</f>
        <v>0</v>
      </c>
      <c r="G35" s="16">
        <f>'Energy Industry'!G35+'Iron and Steel'!G35+'Non-Ferrous Metals'!G35+Cement!G35+Chemicals!G35+PulpPaperPrint!G35+Food!G35+Other!G35</f>
        <v>0</v>
      </c>
      <c r="H35" s="16">
        <f>'Energy Industry'!H35+'Iron and Steel'!H35+'Non-Ferrous Metals'!H35+Cement!H35+Chemicals!H35+PulpPaperPrint!H35+Food!H35+Other!H35</f>
        <v>983.6159999724588</v>
      </c>
      <c r="I35" s="16">
        <f>'Energy Industry'!I35+'Iron and Steel'!I35+'Non-Ferrous Metals'!I35+Cement!I35+Chemicals!I35+PulpPaperPrint!I35+Food!I35+Other!I35</f>
        <v>0</v>
      </c>
      <c r="J35" s="16">
        <f>'Energy Industry'!J35+'Iron and Steel'!J35+'Non-Ferrous Metals'!J35+Cement!J35+Chemicals!J35+PulpPaperPrint!J35+Food!J35+Other!J35</f>
        <v>710.9043286146821</v>
      </c>
      <c r="K35" s="16">
        <f>'Energy Industry'!K35+'Iron and Steel'!K35+'Non-Ferrous Metals'!K35+Cement!K35+Chemicals!K35+PulpPaperPrint!K35+Food!K35+Other!K35</f>
        <v>1327.3599788568781</v>
      </c>
      <c r="L35" s="16">
        <f>'Energy Industry'!L35+'Iron and Steel'!L35+'Non-Ferrous Metals'!L35+Cement!L35+Chemicals!L35+PulpPaperPrint!L35+Food!L35+Other!L35</f>
        <v>0</v>
      </c>
      <c r="M35" s="16">
        <f>'Energy Industry'!M35+'Iron and Steel'!M35+'Non-Ferrous Metals'!M35+Cement!M35+Chemicals!M35+PulpPaperPrint!M35+Food!M35+Other!M35</f>
        <v>87.62939216801654</v>
      </c>
      <c r="N35" s="16">
        <f>'Energy Industry'!N35+'Iron and Steel'!N35+'Non-Ferrous Metals'!N35+Cement!N35+Chemicals!N35+PulpPaperPrint!N35+Food!N35+Other!N35</f>
        <v>313.08991233480003</v>
      </c>
      <c r="O35" s="17">
        <f aca="true" t="shared" si="14" ref="O35:O56">SUM(C35:N35)</f>
        <v>6654.225177499106</v>
      </c>
      <c r="Q35" s="15">
        <v>1991</v>
      </c>
      <c r="R35" s="16">
        <f t="shared" si="2"/>
        <v>1985.996144261316</v>
      </c>
      <c r="S35" s="16">
        <f t="shared" si="3"/>
        <v>1202.229547586346</v>
      </c>
      <c r="T35" s="16">
        <f t="shared" si="4"/>
        <v>0</v>
      </c>
      <c r="U35" s="16">
        <f t="shared" si="5"/>
        <v>0</v>
      </c>
      <c r="V35" s="16">
        <f t="shared" si="6"/>
        <v>0</v>
      </c>
      <c r="W35" s="16">
        <f t="shared" si="7"/>
        <v>983.0404812172801</v>
      </c>
      <c r="X35" s="16">
        <f t="shared" si="8"/>
        <v>0</v>
      </c>
      <c r="Y35" s="16">
        <f t="shared" si="9"/>
        <v>710.904328614682</v>
      </c>
      <c r="Z35" s="16">
        <f t="shared" si="10"/>
        <v>1323.1420609140732</v>
      </c>
      <c r="AA35" s="16">
        <f t="shared" si="11"/>
        <v>0</v>
      </c>
      <c r="AB35" s="16">
        <f t="shared" si="12"/>
        <v>87.56823855266245</v>
      </c>
      <c r="AC35" s="16">
        <f t="shared" si="13"/>
        <v>311.9856196423969</v>
      </c>
      <c r="AD35" s="17">
        <f aca="true" t="shared" si="15" ref="AD35:AD56">SUM(R35:AC35)</f>
        <v>6604.866420788756</v>
      </c>
      <c r="AE35" s="8"/>
    </row>
    <row r="36" spans="2:31" ht="12.75">
      <c r="B36" s="15">
        <v>1992</v>
      </c>
      <c r="C36" s="16">
        <f>'Energy Industry'!C36+'Iron and Steel'!C36+'Non-Ferrous Metals'!C36+Cement!C36+Chemicals!C36+PulpPaperPrint!C36+Food!C36+Other!C36</f>
        <v>1936.4526945198434</v>
      </c>
      <c r="D36" s="16">
        <f>'Energy Industry'!D36+'Iron and Steel'!D36+'Non-Ferrous Metals'!D36+Cement!D36+Chemicals!D36+PulpPaperPrint!D36+Food!D36+Other!D36</f>
        <v>1290.355</v>
      </c>
      <c r="E36" s="16">
        <f>'Energy Industry'!E36+'Iron and Steel'!E36+'Non-Ferrous Metals'!E36+Cement!E36+Chemicals!E36+PulpPaperPrint!E36+Food!E36+Other!E36</f>
        <v>0</v>
      </c>
      <c r="F36" s="16">
        <f>'Energy Industry'!F36+'Iron and Steel'!F36+'Non-Ferrous Metals'!F36+Cement!F36+Chemicals!F36+PulpPaperPrint!F36+Food!F36+Other!F36</f>
        <v>0</v>
      </c>
      <c r="G36" s="16">
        <f>'Energy Industry'!G36+'Iron and Steel'!G36+'Non-Ferrous Metals'!G36+Cement!G36+Chemicals!G36+PulpPaperPrint!G36+Food!G36+Other!G36</f>
        <v>0</v>
      </c>
      <c r="H36" s="16">
        <f>'Energy Industry'!H36+'Iron and Steel'!H36+'Non-Ferrous Metals'!H36+Cement!H36+Chemicals!H36+PulpPaperPrint!H36+Food!H36+Other!H36</f>
        <v>763.279999978628</v>
      </c>
      <c r="I36" s="16">
        <f>'Energy Industry'!I36+'Iron and Steel'!I36+'Non-Ferrous Metals'!I36+Cement!I36+Chemicals!I36+PulpPaperPrint!I36+Food!I36+Other!I36</f>
        <v>0</v>
      </c>
      <c r="J36" s="16">
        <f>'Energy Industry'!J36+'Iron and Steel'!J36+'Non-Ferrous Metals'!J36+Cement!J36+Chemicals!J36+PulpPaperPrint!J36+Food!J36+Other!J36</f>
        <v>709.2005641262765</v>
      </c>
      <c r="K36" s="16">
        <f>'Energy Industry'!K36+'Iron and Steel'!K36+'Non-Ferrous Metals'!K36+Cement!K36+Chemicals!K36+PulpPaperPrint!K36+Food!K36+Other!K36</f>
        <v>1285.1214660595665</v>
      </c>
      <c r="L36" s="16">
        <f>'Energy Industry'!L36+'Iron and Steel'!L36+'Non-Ferrous Metals'!L36+Cement!L36+Chemicals!L36+PulpPaperPrint!L36+Food!L36+Other!L36</f>
        <v>0</v>
      </c>
      <c r="M36" s="16">
        <f>'Energy Industry'!M36+'Iron and Steel'!M36+'Non-Ferrous Metals'!M36+Cement!M36+Chemicals!M36+PulpPaperPrint!M36+Food!M36+Other!M36</f>
        <v>81.21278182515762</v>
      </c>
      <c r="N36" s="16">
        <f>'Energy Industry'!N36+'Iron and Steel'!N36+'Non-Ferrous Metals'!N36+Cement!N36+Chemicals!N36+PulpPaperPrint!N36+Food!N36+Other!N36</f>
        <v>282.8197777898451</v>
      </c>
      <c r="O36" s="17">
        <f t="shared" si="14"/>
        <v>6348.442284299316</v>
      </c>
      <c r="Q36" s="15">
        <v>1992</v>
      </c>
      <c r="R36" s="16">
        <f t="shared" si="2"/>
        <v>1971.992199483874</v>
      </c>
      <c r="S36" s="16">
        <f t="shared" si="3"/>
        <v>1310.891369765145</v>
      </c>
      <c r="T36" s="16">
        <f t="shared" si="4"/>
        <v>0</v>
      </c>
      <c r="U36" s="16">
        <f t="shared" si="5"/>
        <v>0</v>
      </c>
      <c r="V36" s="16">
        <f t="shared" si="6"/>
        <v>0</v>
      </c>
      <c r="W36" s="16">
        <f t="shared" si="7"/>
        <v>764.0125397464047</v>
      </c>
      <c r="X36" s="16">
        <f t="shared" si="8"/>
        <v>0</v>
      </c>
      <c r="Y36" s="16">
        <f t="shared" si="9"/>
        <v>709.2005641262765</v>
      </c>
      <c r="Z36" s="16">
        <f t="shared" si="10"/>
        <v>1290.3485648435171</v>
      </c>
      <c r="AA36" s="16">
        <f t="shared" si="11"/>
        <v>0</v>
      </c>
      <c r="AB36" s="16">
        <f t="shared" si="12"/>
        <v>81.29244962908594</v>
      </c>
      <c r="AC36" s="16">
        <f t="shared" si="13"/>
        <v>284.13081807701366</v>
      </c>
      <c r="AD36" s="17">
        <f t="shared" si="15"/>
        <v>6411.8685056713175</v>
      </c>
      <c r="AE36" s="8"/>
    </row>
    <row r="37" spans="2:31" ht="12.75">
      <c r="B37" s="15">
        <v>1993</v>
      </c>
      <c r="C37" s="16">
        <f>'Energy Industry'!C37+'Iron and Steel'!C37+'Non-Ferrous Metals'!C37+Cement!C37+Chemicals!C37+PulpPaperPrint!C37+Food!C37+Other!C37</f>
        <v>1925.6815062298363</v>
      </c>
      <c r="D37" s="16">
        <f>'Energy Industry'!D37+'Iron and Steel'!D37+'Non-Ferrous Metals'!D37+Cement!D37+Chemicals!D37+PulpPaperPrint!D37+Food!D37+Other!D37</f>
        <v>1377.6950000000004</v>
      </c>
      <c r="E37" s="16">
        <f>'Energy Industry'!E37+'Iron and Steel'!E37+'Non-Ferrous Metals'!E37+Cement!E37+Chemicals!E37+PulpPaperPrint!E37+Food!E37+Other!E37</f>
        <v>0</v>
      </c>
      <c r="F37" s="16">
        <f>'Energy Industry'!F37+'Iron and Steel'!F37+'Non-Ferrous Metals'!F37+Cement!F37+Chemicals!F37+PulpPaperPrint!F37+Food!F37+Other!F37</f>
        <v>0</v>
      </c>
      <c r="G37" s="16">
        <f>'Energy Industry'!G37+'Iron and Steel'!G37+'Non-Ferrous Metals'!G37+Cement!G37+Chemicals!G37+PulpPaperPrint!G37+Food!G37+Other!G37</f>
        <v>0</v>
      </c>
      <c r="H37" s="16">
        <f>'Energy Industry'!H37+'Iron and Steel'!H37+'Non-Ferrous Metals'!H37+Cement!H37+Chemicals!H37+PulpPaperPrint!H37+Food!H37+Other!H37</f>
        <v>631.679999982313</v>
      </c>
      <c r="I37" s="16">
        <f>'Energy Industry'!I37+'Iron and Steel'!I37+'Non-Ferrous Metals'!I37+Cement!I37+Chemicals!I37+PulpPaperPrint!I37+Food!I37+Other!I37</f>
        <v>0</v>
      </c>
      <c r="J37" s="16">
        <f>'Energy Industry'!J37+'Iron and Steel'!J37+'Non-Ferrous Metals'!J37+Cement!J37+Chemicals!J37+PulpPaperPrint!J37+Food!J37+Other!J37</f>
        <v>710.0048356363591</v>
      </c>
      <c r="K37" s="16">
        <f>'Energy Industry'!K37+'Iron and Steel'!K37+'Non-Ferrous Metals'!K37+Cement!K37+Chemicals!K37+PulpPaperPrint!K37+Food!K37+Other!K37</f>
        <v>1104.8668658975605</v>
      </c>
      <c r="L37" s="16">
        <f>'Energy Industry'!L37+'Iron and Steel'!L37+'Non-Ferrous Metals'!L37+Cement!L37+Chemicals!L37+PulpPaperPrint!L37+Food!L37+Other!L37</f>
        <v>0</v>
      </c>
      <c r="M37" s="16">
        <f>'Energy Industry'!M37+'Iron and Steel'!M37+'Non-Ferrous Metals'!M37+Cement!M37+Chemicals!M37+PulpPaperPrint!M37+Food!M37+Other!M37</f>
        <v>75.26602397440709</v>
      </c>
      <c r="N37" s="16">
        <f>'Energy Industry'!N37+'Iron and Steel'!N37+'Non-Ferrous Metals'!N37+Cement!N37+Chemicals!N37+PulpPaperPrint!N37+Food!N37+Other!N37</f>
        <v>271.82492388900005</v>
      </c>
      <c r="O37" s="17">
        <f t="shared" si="14"/>
        <v>6097.019155609476</v>
      </c>
      <c r="Q37" s="15">
        <v>1993</v>
      </c>
      <c r="R37" s="16">
        <f t="shared" si="2"/>
        <v>1960.0127988634274</v>
      </c>
      <c r="S37" s="16">
        <f t="shared" si="3"/>
        <v>1397.6965082562385</v>
      </c>
      <c r="T37" s="16">
        <f t="shared" si="4"/>
        <v>0</v>
      </c>
      <c r="U37" s="16">
        <f t="shared" si="5"/>
        <v>0</v>
      </c>
      <c r="V37" s="16">
        <f t="shared" si="6"/>
        <v>0</v>
      </c>
      <c r="W37" s="16">
        <f t="shared" si="7"/>
        <v>632.3828972989633</v>
      </c>
      <c r="X37" s="16">
        <f t="shared" si="8"/>
        <v>0</v>
      </c>
      <c r="Y37" s="16">
        <f t="shared" si="9"/>
        <v>710.0048356363592</v>
      </c>
      <c r="Z37" s="16">
        <f t="shared" si="10"/>
        <v>1109.2100746076824</v>
      </c>
      <c r="AA37" s="16">
        <f t="shared" si="11"/>
        <v>0</v>
      </c>
      <c r="AB37" s="16">
        <f t="shared" si="12"/>
        <v>75.34057289260757</v>
      </c>
      <c r="AC37" s="16">
        <f t="shared" si="13"/>
        <v>273.0561746318587</v>
      </c>
      <c r="AD37" s="17">
        <f t="shared" si="15"/>
        <v>6157.703862187137</v>
      </c>
      <c r="AE37" s="8"/>
    </row>
    <row r="38" spans="2:31" ht="12.75">
      <c r="B38" s="15">
        <v>1994</v>
      </c>
      <c r="C38" s="16">
        <f>'Energy Industry'!C38+'Iron and Steel'!C38+'Non-Ferrous Metals'!C38+Cement!C38+Chemicals!C38+PulpPaperPrint!C38+Food!C38+Other!C38</f>
        <v>1884.830005974025</v>
      </c>
      <c r="D38" s="16">
        <f>'Energy Industry'!D38+'Iron and Steel'!D38+'Non-Ferrous Metals'!D38+Cement!D38+Chemicals!D38+PulpPaperPrint!D38+Food!D38+Other!D38</f>
        <v>1473.725</v>
      </c>
      <c r="E38" s="16">
        <f>'Energy Industry'!E38+'Iron and Steel'!E38+'Non-Ferrous Metals'!E38+Cement!E38+Chemicals!E38+PulpPaperPrint!E38+Food!E38+Other!E38</f>
        <v>0</v>
      </c>
      <c r="F38" s="16">
        <f>'Energy Industry'!F38+'Iron and Steel'!F38+'Non-Ferrous Metals'!F38+Cement!F38+Chemicals!F38+PulpPaperPrint!F38+Food!F38+Other!F38</f>
        <v>0</v>
      </c>
      <c r="G38" s="16">
        <f>'Energy Industry'!G38+'Iron and Steel'!G38+'Non-Ferrous Metals'!G38+Cement!G38+Chemicals!G38+PulpPaperPrint!G38+Food!G38+Other!G38</f>
        <v>0</v>
      </c>
      <c r="H38" s="16">
        <f>'Energy Industry'!H38+'Iron and Steel'!H38+'Non-Ferrous Metals'!H38+Cement!H38+Chemicals!H38+PulpPaperPrint!H38+Food!H38+Other!H38</f>
        <v>673.1339999811522</v>
      </c>
      <c r="I38" s="16">
        <f>'Energy Industry'!I38+'Iron and Steel'!I38+'Non-Ferrous Metals'!I38+Cement!I38+Chemicals!I38+PulpPaperPrint!I38+Food!I38+Other!I38</f>
        <v>0</v>
      </c>
      <c r="J38" s="16">
        <f>'Energy Industry'!J38+'Iron and Steel'!J38+'Non-Ferrous Metals'!J38+Cement!J38+Chemicals!J38+PulpPaperPrint!J38+Food!J38+Other!J38</f>
        <v>735.3762917021613</v>
      </c>
      <c r="K38" s="16">
        <f>'Energy Industry'!K38+'Iron and Steel'!K38+'Non-Ferrous Metals'!K38+Cement!K38+Chemicals!K38+PulpPaperPrint!K38+Food!K38+Other!K38</f>
        <v>1116.7391628243918</v>
      </c>
      <c r="L38" s="16">
        <f>'Energy Industry'!L38+'Iron and Steel'!L38+'Non-Ferrous Metals'!L38+Cement!L38+Chemicals!L38+PulpPaperPrint!L38+Food!L38+Other!L38</f>
        <v>0</v>
      </c>
      <c r="M38" s="16">
        <f>'Energy Industry'!M38+'Iron and Steel'!M38+'Non-Ferrous Metals'!M38+Cement!M38+Chemicals!M38+PulpPaperPrint!M38+Food!M38+Other!M38</f>
        <v>69.75471394530108</v>
      </c>
      <c r="N38" s="16">
        <f>'Energy Industry'!N38+'Iron and Steel'!N38+'Non-Ferrous Metals'!N38+Cement!N38+Chemicals!N38+PulpPaperPrint!N38+Food!N38+Other!N38</f>
        <v>277.0649224218</v>
      </c>
      <c r="O38" s="17">
        <f t="shared" si="14"/>
        <v>6230.624096848831</v>
      </c>
      <c r="Q38" s="15">
        <v>1994</v>
      </c>
      <c r="R38" s="16">
        <f t="shared" si="2"/>
        <v>1988.1046388756167</v>
      </c>
      <c r="S38" s="16">
        <f t="shared" si="3"/>
        <v>1534.1916108092544</v>
      </c>
      <c r="T38" s="16">
        <f t="shared" si="4"/>
        <v>0</v>
      </c>
      <c r="U38" s="16">
        <f t="shared" si="5"/>
        <v>0</v>
      </c>
      <c r="V38" s="16">
        <f t="shared" si="6"/>
        <v>0</v>
      </c>
      <c r="W38" s="16">
        <f t="shared" si="7"/>
        <v>675.2221506564609</v>
      </c>
      <c r="X38" s="16">
        <f t="shared" si="8"/>
        <v>0</v>
      </c>
      <c r="Y38" s="16">
        <f t="shared" si="9"/>
        <v>735.3762917021613</v>
      </c>
      <c r="Z38" s="16">
        <f t="shared" si="10"/>
        <v>1129.8412963463368</v>
      </c>
      <c r="AA38" s="16">
        <f t="shared" si="11"/>
        <v>0</v>
      </c>
      <c r="AB38" s="16">
        <f t="shared" si="12"/>
        <v>69.94577886383584</v>
      </c>
      <c r="AC38" s="16">
        <f t="shared" si="13"/>
        <v>280.8270573909314</v>
      </c>
      <c r="AD38" s="17">
        <f t="shared" si="15"/>
        <v>6413.508824644598</v>
      </c>
      <c r="AE38" s="8"/>
    </row>
    <row r="39" spans="2:31" ht="12.75">
      <c r="B39" s="15">
        <v>1995</v>
      </c>
      <c r="C39" s="16">
        <f>'Energy Industry'!C39+'Iron and Steel'!C39+'Non-Ferrous Metals'!C39+Cement!C39+Chemicals!C39+PulpPaperPrint!C39+Food!C39+Other!C39</f>
        <v>1955.4630186616846</v>
      </c>
      <c r="D39" s="16">
        <f>'Energy Industry'!D39+'Iron and Steel'!D39+'Non-Ferrous Metals'!D39+Cement!D39+Chemicals!D39+PulpPaperPrint!D39+Food!D39+Other!D39</f>
        <v>1560.2400000000002</v>
      </c>
      <c r="E39" s="16">
        <f>'Energy Industry'!E39+'Iron and Steel'!E39+'Non-Ferrous Metals'!E39+Cement!E39+Chemicals!E39+PulpPaperPrint!E39+Food!E39+Other!E39</f>
        <v>0</v>
      </c>
      <c r="F39" s="16">
        <f>'Energy Industry'!F39+'Iron and Steel'!F39+'Non-Ferrous Metals'!F39+Cement!F39+Chemicals!F39+PulpPaperPrint!F39+Food!F39+Other!F39</f>
        <v>0</v>
      </c>
      <c r="G39" s="16">
        <f>'Energy Industry'!G39+'Iron and Steel'!G39+'Non-Ferrous Metals'!G39+Cement!G39+Chemicals!G39+PulpPaperPrint!G39+Food!G39+Other!G39</f>
        <v>0</v>
      </c>
      <c r="H39" s="16">
        <f>'Energy Industry'!H39+'Iron and Steel'!H39+'Non-Ferrous Metals'!H39+Cement!H39+Chemicals!H39+PulpPaperPrint!H39+Food!H39+Other!H39</f>
        <v>698.4199999804441</v>
      </c>
      <c r="I39" s="16">
        <f>'Energy Industry'!I39+'Iron and Steel'!I39+'Non-Ferrous Metals'!I39+Cement!I39+Chemicals!I39+PulpPaperPrint!I39+Food!I39+Other!I39</f>
        <v>0</v>
      </c>
      <c r="J39" s="16">
        <f>'Energy Industry'!J39+'Iron and Steel'!J39+'Non-Ferrous Metals'!J39+Cement!J39+Chemicals!J39+PulpPaperPrint!J39+Food!J39+Other!J39</f>
        <v>665.7512418595172</v>
      </c>
      <c r="K39" s="16">
        <f>'Energy Industry'!K39+'Iron and Steel'!K39+'Non-Ferrous Metals'!K39+Cement!K39+Chemicals!K39+PulpPaperPrint!K39+Food!K39+Other!K39</f>
        <v>891.356978787955</v>
      </c>
      <c r="L39" s="16">
        <f>'Energy Industry'!L39+'Iron and Steel'!L39+'Non-Ferrous Metals'!L39+Cement!L39+Chemicals!L39+PulpPaperPrint!L39+Food!L39+Other!L39</f>
        <v>0</v>
      </c>
      <c r="M39" s="16">
        <f>'Energy Industry'!M39+'Iron and Steel'!M39+'Non-Ferrous Metals'!M39+Cement!M39+Chemicals!M39+PulpPaperPrint!M39+Food!M39+Other!M39</f>
        <v>64.6469663289945</v>
      </c>
      <c r="N39" s="16">
        <f>'Energy Industry'!N39+'Iron and Steel'!N39+'Non-Ferrous Metals'!N39+Cement!N39+Chemicals!N39+PulpPaperPrint!N39+Food!N39+Other!N39</f>
        <v>279.6849216882</v>
      </c>
      <c r="O39" s="17">
        <f t="shared" si="14"/>
        <v>6115.563127306796</v>
      </c>
      <c r="Q39" s="15">
        <v>1995</v>
      </c>
      <c r="R39" s="16">
        <f t="shared" si="2"/>
        <v>1994.0397037595149</v>
      </c>
      <c r="S39" s="16">
        <f t="shared" si="3"/>
        <v>1582.9509111801137</v>
      </c>
      <c r="T39" s="16">
        <f t="shared" si="4"/>
        <v>0</v>
      </c>
      <c r="U39" s="16">
        <f t="shared" si="5"/>
        <v>0</v>
      </c>
      <c r="V39" s="16">
        <f t="shared" si="6"/>
        <v>0</v>
      </c>
      <c r="W39" s="16">
        <f t="shared" si="7"/>
        <v>699.1932392357271</v>
      </c>
      <c r="X39" s="16">
        <f t="shared" si="8"/>
        <v>0</v>
      </c>
      <c r="Y39" s="16">
        <f t="shared" si="9"/>
        <v>665.7512418595172</v>
      </c>
      <c r="Z39" s="16">
        <f t="shared" si="10"/>
        <v>895.2469354652659</v>
      </c>
      <c r="AA39" s="16">
        <f t="shared" si="11"/>
        <v>0</v>
      </c>
      <c r="AB39" s="16">
        <f t="shared" si="12"/>
        <v>64.71800029407984</v>
      </c>
      <c r="AC39" s="16">
        <f t="shared" si="13"/>
        <v>281.13133986980597</v>
      </c>
      <c r="AD39" s="17">
        <f t="shared" si="15"/>
        <v>6183.031371664023</v>
      </c>
      <c r="AE39" s="8"/>
    </row>
    <row r="40" spans="2:31" ht="12.75">
      <c r="B40" s="15">
        <v>1996</v>
      </c>
      <c r="C40" s="16">
        <f>'Energy Industry'!C40+'Iron and Steel'!C40+'Non-Ferrous Metals'!C40+Cement!C40+Chemicals!C40+PulpPaperPrint!C40+Food!C40+Other!C40</f>
        <v>2052.6912551931946</v>
      </c>
      <c r="D40" s="16">
        <f>'Energy Industry'!D40+'Iron and Steel'!D40+'Non-Ferrous Metals'!D40+Cement!D40+Chemicals!D40+PulpPaperPrint!D40+Food!D40+Other!D40</f>
        <v>1672.9350000000002</v>
      </c>
      <c r="E40" s="16">
        <f>'Energy Industry'!E40+'Iron and Steel'!E40+'Non-Ferrous Metals'!E40+Cement!E40+Chemicals!E40+PulpPaperPrint!E40+Food!E40+Other!E40</f>
        <v>0</v>
      </c>
      <c r="F40" s="16">
        <f>'Energy Industry'!F40+'Iron and Steel'!F40+'Non-Ferrous Metals'!F40+Cement!F40+Chemicals!F40+PulpPaperPrint!F40+Food!F40+Other!F40</f>
        <v>0</v>
      </c>
      <c r="G40" s="16">
        <f>'Energy Industry'!G40+'Iron and Steel'!G40+'Non-Ferrous Metals'!G40+Cement!G40+Chemicals!G40+PulpPaperPrint!G40+Food!G40+Other!G40</f>
        <v>0</v>
      </c>
      <c r="H40" s="16">
        <f>'Energy Industry'!H40+'Iron and Steel'!H40+'Non-Ferrous Metals'!H40+Cement!H40+Chemicals!H40+PulpPaperPrint!H40+Food!H40+Other!H40</f>
        <v>452.89199998731897</v>
      </c>
      <c r="I40" s="16">
        <f>'Energy Industry'!I40+'Iron and Steel'!I40+'Non-Ferrous Metals'!I40+Cement!I40+Chemicals!I40+PulpPaperPrint!I40+Food!I40+Other!I40</f>
        <v>0</v>
      </c>
      <c r="J40" s="16">
        <f>'Energy Industry'!J40+'Iron and Steel'!J40+'Non-Ferrous Metals'!J40+Cement!J40+Chemicals!J40+PulpPaperPrint!J40+Food!J40+Other!J40</f>
        <v>628.5726453385398</v>
      </c>
      <c r="K40" s="16">
        <f>'Energy Industry'!K40+'Iron and Steel'!K40+'Non-Ferrous Metals'!K40+Cement!K40+Chemicals!K40+PulpPaperPrint!K40+Food!K40+Other!K40</f>
        <v>865.8470070048522</v>
      </c>
      <c r="L40" s="16">
        <f>'Energy Industry'!L40+'Iron and Steel'!L40+'Non-Ferrous Metals'!L40+Cement!L40+Chemicals!L40+PulpPaperPrint!L40+Food!L40+Other!L40</f>
        <v>0</v>
      </c>
      <c r="M40" s="16">
        <f>'Energy Industry'!M40+'Iron and Steel'!M40+'Non-Ferrous Metals'!M40+Cement!M40+Chemicals!M40+PulpPaperPrint!M40+Food!M40+Other!M40</f>
        <v>59.913230506820426</v>
      </c>
      <c r="N40" s="16">
        <f>'Energy Industry'!N40+'Iron and Steel'!N40+'Non-Ferrous Metals'!N40+Cement!N40+Chemicals!N40+PulpPaperPrint!N40+Food!N40+Other!N40</f>
        <v>290.81991857040003</v>
      </c>
      <c r="O40" s="17">
        <f t="shared" si="14"/>
        <v>6023.671056601126</v>
      </c>
      <c r="Q40" s="15">
        <v>1996</v>
      </c>
      <c r="R40" s="16">
        <f t="shared" si="2"/>
        <v>2019.9330020787743</v>
      </c>
      <c r="S40" s="16">
        <f t="shared" si="3"/>
        <v>1653.5049388346538</v>
      </c>
      <c r="T40" s="16">
        <f t="shared" si="4"/>
        <v>0</v>
      </c>
      <c r="U40" s="16">
        <f t="shared" si="5"/>
        <v>0</v>
      </c>
      <c r="V40" s="16">
        <f t="shared" si="6"/>
        <v>0</v>
      </c>
      <c r="W40" s="16">
        <f t="shared" si="7"/>
        <v>452.23973806331543</v>
      </c>
      <c r="X40" s="16">
        <f t="shared" si="8"/>
        <v>0</v>
      </c>
      <c r="Y40" s="16">
        <f t="shared" si="9"/>
        <v>628.5726453385398</v>
      </c>
      <c r="Z40" s="16">
        <f t="shared" si="10"/>
        <v>862.6427051126185</v>
      </c>
      <c r="AA40" s="16">
        <f t="shared" si="11"/>
        <v>0</v>
      </c>
      <c r="AB40" s="16">
        <f t="shared" si="12"/>
        <v>59.85162350615894</v>
      </c>
      <c r="AC40" s="16">
        <f t="shared" si="13"/>
        <v>289.5774702612597</v>
      </c>
      <c r="AD40" s="17">
        <f t="shared" si="15"/>
        <v>5966.32212319532</v>
      </c>
      <c r="AE40" s="8"/>
    </row>
    <row r="41" spans="2:31" ht="12.75">
      <c r="B41" s="15">
        <v>1997</v>
      </c>
      <c r="C41" s="16">
        <f>'Energy Industry'!C41+'Iron and Steel'!C41+'Non-Ferrous Metals'!C41+Cement!C41+Chemicals!C41+PulpPaperPrint!C41+Food!C41+Other!C41</f>
        <v>1964.701648319103</v>
      </c>
      <c r="D41" s="16">
        <f>'Energy Industry'!D41+'Iron and Steel'!D41+'Non-Ferrous Metals'!D41+Cement!D41+Chemicals!D41+PulpPaperPrint!D41+Food!D41+Other!D41</f>
        <v>1716.33</v>
      </c>
      <c r="E41" s="16">
        <f>'Energy Industry'!E41+'Iron and Steel'!E41+'Non-Ferrous Metals'!E41+Cement!E41+Chemicals!E41+PulpPaperPrint!E41+Food!E41+Other!E41</f>
        <v>0</v>
      </c>
      <c r="F41" s="16">
        <f>'Energy Industry'!F41+'Iron and Steel'!F41+'Non-Ferrous Metals'!F41+Cement!F41+Chemicals!F41+PulpPaperPrint!F41+Food!F41+Other!F41</f>
        <v>0</v>
      </c>
      <c r="G41" s="16">
        <f>'Energy Industry'!G41+'Iron and Steel'!G41+'Non-Ferrous Metals'!G41+Cement!G41+Chemicals!G41+PulpPaperPrint!G41+Food!G41+Other!G41</f>
        <v>0</v>
      </c>
      <c r="H41" s="16">
        <f>'Energy Industry'!H41+'Iron and Steel'!H41+'Non-Ferrous Metals'!H41+Cement!H41+Chemicals!H41+PulpPaperPrint!H41+Food!H41+Other!H41</f>
        <v>408.89999998855075</v>
      </c>
      <c r="I41" s="16">
        <f>'Energy Industry'!I41+'Iron and Steel'!I41+'Non-Ferrous Metals'!I41+Cement!I41+Chemicals!I41+PulpPaperPrint!I41+Food!I41+Other!I41</f>
        <v>0</v>
      </c>
      <c r="J41" s="16">
        <f>'Energy Industry'!J41+'Iron and Steel'!J41+'Non-Ferrous Metals'!J41+Cement!J41+Chemicals!J41+PulpPaperPrint!J41+Food!J41+Other!J41</f>
        <v>636.9021640299773</v>
      </c>
      <c r="K41" s="16">
        <f>'Energy Industry'!K41+'Iron and Steel'!K41+'Non-Ferrous Metals'!K41+Cement!K41+Chemicals!K41+PulpPaperPrint!K41+Food!K41+Other!K41</f>
        <v>813.1902875325686</v>
      </c>
      <c r="L41" s="16">
        <f>'Energy Industry'!L41+'Iron and Steel'!L41+'Non-Ferrous Metals'!L41+Cement!L41+Chemicals!L41+PulpPaperPrint!L41+Food!L41+Other!L41</f>
        <v>0</v>
      </c>
      <c r="M41" s="16">
        <f>'Energy Industry'!M41+'Iron and Steel'!M41+'Non-Ferrous Metals'!M41+Cement!M41+Chemicals!M41+PulpPaperPrint!M41+Food!M41+Other!M41</f>
        <v>55.52611968666259</v>
      </c>
      <c r="N41" s="16">
        <f>'Energy Industry'!N41+'Iron and Steel'!N41+'Non-Ferrous Metals'!N41+Cement!N41+Chemicals!N41+PulpPaperPrint!N41+Food!N41+Other!N41</f>
        <v>348.4599024312</v>
      </c>
      <c r="O41" s="17">
        <f t="shared" si="14"/>
        <v>5944.010121988062</v>
      </c>
      <c r="Q41" s="15">
        <v>1997</v>
      </c>
      <c r="R41" s="16">
        <f t="shared" si="2"/>
        <v>2024.8909805778128</v>
      </c>
      <c r="S41" s="16">
        <f t="shared" si="3"/>
        <v>1752.195980698568</v>
      </c>
      <c r="T41" s="16">
        <f t="shared" si="4"/>
        <v>0</v>
      </c>
      <c r="U41" s="16">
        <f t="shared" si="5"/>
        <v>0</v>
      </c>
      <c r="V41" s="16">
        <f t="shared" si="6"/>
        <v>0</v>
      </c>
      <c r="W41" s="16">
        <f t="shared" si="7"/>
        <v>410.09308352290634</v>
      </c>
      <c r="X41" s="16">
        <f t="shared" si="8"/>
        <v>0</v>
      </c>
      <c r="Y41" s="16">
        <f t="shared" si="9"/>
        <v>636.9021640299771</v>
      </c>
      <c r="Z41" s="16">
        <f t="shared" si="10"/>
        <v>818.7114839091527</v>
      </c>
      <c r="AA41" s="16">
        <f t="shared" si="11"/>
        <v>0</v>
      </c>
      <c r="AB41" s="16">
        <f t="shared" si="12"/>
        <v>55.632272828637426</v>
      </c>
      <c r="AC41" s="16">
        <f t="shared" si="13"/>
        <v>351.239145309384</v>
      </c>
      <c r="AD41" s="17">
        <f t="shared" si="15"/>
        <v>6049.665110876439</v>
      </c>
      <c r="AE41" s="8"/>
    </row>
    <row r="42" spans="2:31" ht="12.75">
      <c r="B42" s="15">
        <v>1998</v>
      </c>
      <c r="C42" s="16">
        <f>'Energy Industry'!C42+'Iron and Steel'!C42+'Non-Ferrous Metals'!C42+Cement!C42+Chemicals!C42+PulpPaperPrint!C42+Food!C42+Other!C42</f>
        <v>2037.1566682938217</v>
      </c>
      <c r="D42" s="16">
        <f>'Energy Industry'!D42+'Iron and Steel'!D42+'Non-Ferrous Metals'!D42+Cement!D42+Chemicals!D42+PulpPaperPrint!D42+Food!D42+Other!D42</f>
        <v>1797.1799999999998</v>
      </c>
      <c r="E42" s="16">
        <f>'Energy Industry'!E42+'Iron and Steel'!E42+'Non-Ferrous Metals'!E42+Cement!E42+Chemicals!E42+PulpPaperPrint!E42+Food!E42+Other!E42</f>
        <v>0</v>
      </c>
      <c r="F42" s="16">
        <f>'Energy Industry'!F42+'Iron and Steel'!F42+'Non-Ferrous Metals'!F42+Cement!F42+Chemicals!F42+PulpPaperPrint!F42+Food!F42+Other!F42</f>
        <v>0</v>
      </c>
      <c r="G42" s="16">
        <f>'Energy Industry'!G42+'Iron and Steel'!G42+'Non-Ferrous Metals'!G42+Cement!G42+Chemicals!G42+PulpPaperPrint!G42+Food!G42+Other!G42</f>
        <v>0</v>
      </c>
      <c r="H42" s="16">
        <f>'Energy Industry'!H42+'Iron and Steel'!H42+'Non-Ferrous Metals'!H42+Cement!H42+Chemicals!H42+PulpPaperPrint!H42+Food!H42+Other!H42</f>
        <v>343.09999999039314</v>
      </c>
      <c r="I42" s="16">
        <f>'Energy Industry'!I42+'Iron and Steel'!I42+'Non-Ferrous Metals'!I42+Cement!I42+Chemicals!I42+PulpPaperPrint!I42+Food!I42+Other!I42</f>
        <v>0</v>
      </c>
      <c r="J42" s="16">
        <f>'Energy Industry'!J42+'Iron and Steel'!J42+'Non-Ferrous Metals'!J42+Cement!J42+Chemicals!J42+PulpPaperPrint!J42+Food!J42+Other!J42</f>
        <v>640.9867528202797</v>
      </c>
      <c r="K42" s="16">
        <f>'Energy Industry'!K42+'Iron and Steel'!K42+'Non-Ferrous Metals'!K42+Cement!K42+Chemicals!K42+PulpPaperPrint!K42+Food!K42+Other!K42</f>
        <v>787.3549109628261</v>
      </c>
      <c r="L42" s="16">
        <f>'Energy Industry'!L42+'Iron and Steel'!L42+'Non-Ferrous Metals'!L42+Cement!L42+Chemicals!L42+PulpPaperPrint!L42+Food!L42+Other!L42</f>
        <v>0</v>
      </c>
      <c r="M42" s="16">
        <f>'Energy Industry'!M42+'Iron and Steel'!M42+'Non-Ferrous Metals'!M42+Cement!M42+Chemicals!M42+PulpPaperPrint!M42+Food!M42+Other!M42</f>
        <v>51.46025245803765</v>
      </c>
      <c r="N42" s="16">
        <f>'Energy Industry'!N42+'Iron and Steel'!N42+'Non-Ferrous Metals'!N42+Cement!N42+Chemicals!N42+PulpPaperPrint!N42+Food!N42+Other!N42</f>
        <v>403.4798870256</v>
      </c>
      <c r="O42" s="17">
        <f t="shared" si="14"/>
        <v>6060.718471550958</v>
      </c>
      <c r="Q42" s="15">
        <v>1998</v>
      </c>
      <c r="R42" s="16">
        <f t="shared" si="2"/>
        <v>2073.594539908646</v>
      </c>
      <c r="S42" s="16">
        <f t="shared" si="3"/>
        <v>1818.9766846513535</v>
      </c>
      <c r="T42" s="16">
        <f t="shared" si="4"/>
        <v>0</v>
      </c>
      <c r="U42" s="16">
        <f t="shared" si="5"/>
        <v>0</v>
      </c>
      <c r="V42" s="16">
        <f t="shared" si="6"/>
        <v>0</v>
      </c>
      <c r="W42" s="16">
        <f t="shared" si="7"/>
        <v>343.81646151162573</v>
      </c>
      <c r="X42" s="16">
        <f t="shared" si="8"/>
        <v>0</v>
      </c>
      <c r="Y42" s="16">
        <f t="shared" si="9"/>
        <v>640.9867528202797</v>
      </c>
      <c r="Z42" s="16">
        <f t="shared" si="10"/>
        <v>790.5736510174769</v>
      </c>
      <c r="AA42" s="16">
        <f t="shared" si="11"/>
        <v>0</v>
      </c>
      <c r="AB42" s="16">
        <f t="shared" si="12"/>
        <v>51.520344211559184</v>
      </c>
      <c r="AC42" s="16">
        <f t="shared" si="13"/>
        <v>405.4232441020112</v>
      </c>
      <c r="AD42" s="17">
        <f t="shared" si="15"/>
        <v>6124.891678222952</v>
      </c>
      <c r="AE42" s="8"/>
    </row>
    <row r="43" spans="2:31" ht="12.75">
      <c r="B43" s="15">
        <v>1999</v>
      </c>
      <c r="C43" s="16">
        <f>'Energy Industry'!C43+'Iron and Steel'!C43+'Non-Ferrous Metals'!C43+Cement!C43+Chemicals!C43+PulpPaperPrint!C43+Food!C43+Other!C43</f>
        <v>1997.056356910051</v>
      </c>
      <c r="D43" s="16">
        <f>'Energy Industry'!D43+'Iron and Steel'!D43+'Non-Ferrous Metals'!D43+Cement!D43+Chemicals!D43+PulpPaperPrint!D43+Food!D43+Other!D43</f>
        <v>1868.515</v>
      </c>
      <c r="E43" s="16">
        <f>'Energy Industry'!E43+'Iron and Steel'!E43+'Non-Ferrous Metals'!E43+Cement!E43+Chemicals!E43+PulpPaperPrint!E43+Food!E43+Other!E43</f>
        <v>0</v>
      </c>
      <c r="F43" s="16">
        <f>'Energy Industry'!F43+'Iron and Steel'!F43+'Non-Ferrous Metals'!F43+Cement!F43+Chemicals!F43+PulpPaperPrint!F43+Food!F43+Other!F43</f>
        <v>0</v>
      </c>
      <c r="G43" s="16">
        <f>'Energy Industry'!G43+'Iron and Steel'!G43+'Non-Ferrous Metals'!G43+Cement!G43+Chemicals!G43+PulpPaperPrint!G43+Food!G43+Other!G43</f>
        <v>0</v>
      </c>
      <c r="H43" s="16">
        <f>'Energy Industry'!H43+'Iron and Steel'!H43+'Non-Ferrous Metals'!H43+Cement!H43+Chemicals!H43+PulpPaperPrint!H43+Food!H43+Other!H43</f>
        <v>359.07999998994575</v>
      </c>
      <c r="I43" s="16">
        <f>'Energy Industry'!I43+'Iron and Steel'!I43+'Non-Ferrous Metals'!I43+Cement!I43+Chemicals!I43+PulpPaperPrint!I43+Food!I43+Other!I43</f>
        <v>0</v>
      </c>
      <c r="J43" s="16">
        <f>'Energy Industry'!J43+'Iron and Steel'!J43+'Non-Ferrous Metals'!J43+Cement!J43+Chemicals!J43+PulpPaperPrint!J43+Food!J43+Other!J43</f>
        <v>618.7769728358807</v>
      </c>
      <c r="K43" s="16">
        <f>'Energy Industry'!K43+'Iron and Steel'!K43+'Non-Ferrous Metals'!K43+Cement!K43+Chemicals!K43+PulpPaperPrint!K43+Food!K43+Other!K43</f>
        <v>747.0047274806581</v>
      </c>
      <c r="L43" s="16">
        <f>'Energy Industry'!L43+'Iron and Steel'!L43+'Non-Ferrous Metals'!L43+Cement!L43+Chemicals!L43+PulpPaperPrint!L43+Food!L43+Other!L43</f>
        <v>0</v>
      </c>
      <c r="M43" s="16">
        <f>'Energy Industry'!M43+'Iron and Steel'!M43+'Non-Ferrous Metals'!M43+Cement!M43+Chemicals!M43+PulpPaperPrint!M43+Food!M43+Other!M43</f>
        <v>47.6921059492128</v>
      </c>
      <c r="N43" s="16">
        <f>'Energy Industry'!N43+'Iron and Steel'!N43+'Non-Ferrous Metals'!N43+Cement!N43+Chemicals!N43+PulpPaperPrint!N43+Food!N43+Other!N43</f>
        <v>436.8848776722001</v>
      </c>
      <c r="O43" s="17">
        <f t="shared" si="14"/>
        <v>6075.010040837948</v>
      </c>
      <c r="Q43" s="15">
        <v>1999</v>
      </c>
      <c r="R43" s="16">
        <f t="shared" si="2"/>
        <v>2050.023969959113</v>
      </c>
      <c r="S43" s="16">
        <f t="shared" si="3"/>
        <v>1900.2891810632211</v>
      </c>
      <c r="T43" s="16">
        <f t="shared" si="4"/>
        <v>0</v>
      </c>
      <c r="U43" s="16">
        <f t="shared" si="5"/>
        <v>0</v>
      </c>
      <c r="V43" s="16">
        <f t="shared" si="6"/>
        <v>0</v>
      </c>
      <c r="W43" s="16">
        <f t="shared" si="7"/>
        <v>360.1123827304878</v>
      </c>
      <c r="X43" s="16">
        <f t="shared" si="8"/>
        <v>0</v>
      </c>
      <c r="Y43" s="16">
        <f t="shared" si="9"/>
        <v>618.7769728358805</v>
      </c>
      <c r="Z43" s="16">
        <f t="shared" si="10"/>
        <v>751.4108339650942</v>
      </c>
      <c r="AA43" s="16">
        <f t="shared" si="11"/>
        <v>0</v>
      </c>
      <c r="AB43" s="16">
        <f t="shared" si="12"/>
        <v>47.77198163241965</v>
      </c>
      <c r="AC43" s="16">
        <f t="shared" si="13"/>
        <v>439.93653748091384</v>
      </c>
      <c r="AD43" s="17">
        <f t="shared" si="15"/>
        <v>6168.32185966713</v>
      </c>
      <c r="AE43" s="8"/>
    </row>
    <row r="44" spans="2:31" ht="12.75">
      <c r="B44" s="15">
        <v>2000</v>
      </c>
      <c r="C44" s="16">
        <f>'Energy Industry'!C44+'Iron and Steel'!C44+'Non-Ferrous Metals'!C44+Cement!C44+Chemicals!C44+PulpPaperPrint!C44+Food!C44+Other!C44</f>
        <v>2015.0030094339083</v>
      </c>
      <c r="D44" s="16">
        <f>'Energy Industry'!D44+'Iron and Steel'!D44+'Non-Ferrous Metals'!D44+Cement!D44+Chemicals!D44+PulpPaperPrint!D44+Food!D44+Other!D44</f>
        <v>1935.3400000000001</v>
      </c>
      <c r="E44" s="16">
        <f>'Energy Industry'!E44+'Iron and Steel'!E44+'Non-Ferrous Metals'!E44+Cement!E44+Chemicals!E44+PulpPaperPrint!E44+Food!E44+Other!E44</f>
        <v>0</v>
      </c>
      <c r="F44" s="16">
        <f>'Energy Industry'!F44+'Iron and Steel'!F44+'Non-Ferrous Metals'!F44+Cement!F44+Chemicals!F44+PulpPaperPrint!F44+Food!F44+Other!F44</f>
        <v>0</v>
      </c>
      <c r="G44" s="16">
        <f>'Energy Industry'!G44+'Iron and Steel'!G44+'Non-Ferrous Metals'!G44+Cement!G44+Chemicals!G44+PulpPaperPrint!G44+Food!G44+Other!G44</f>
        <v>0</v>
      </c>
      <c r="H44" s="16">
        <f>'Energy Industry'!H44+'Iron and Steel'!H44+'Non-Ferrous Metals'!H44+Cement!H44+Chemicals!H44+PulpPaperPrint!H44+Food!H44+Other!H44</f>
        <v>545.1999999847344</v>
      </c>
      <c r="I44" s="16">
        <f>'Energy Industry'!I44+'Iron and Steel'!I44+'Non-Ferrous Metals'!I44+Cement!I44+Chemicals!I44+PulpPaperPrint!I44+Food!I44+Other!I44</f>
        <v>0</v>
      </c>
      <c r="J44" s="16">
        <f>'Energy Industry'!J44+'Iron and Steel'!J44+'Non-Ferrous Metals'!J44+Cement!J44+Chemicals!J44+PulpPaperPrint!J44+Food!J44+Other!J44</f>
        <v>637.4063452191406</v>
      </c>
      <c r="K44" s="16">
        <f>'Energy Industry'!K44+'Iron and Steel'!K44+'Non-Ferrous Metals'!K44+Cement!K44+Chemicals!K44+PulpPaperPrint!K44+Food!K44+Other!K44</f>
        <v>562.180556204579</v>
      </c>
      <c r="L44" s="16">
        <f>'Energy Industry'!L44+'Iron and Steel'!L44+'Non-Ferrous Metals'!L44+Cement!L44+Chemicals!L44+PulpPaperPrint!L44+Food!L44+Other!L44</f>
        <v>0</v>
      </c>
      <c r="M44" s="16">
        <f>'Energy Industry'!M44+'Iron and Steel'!M44+'Non-Ferrous Metals'!M44+Cement!M44+Chemicals!M44+PulpPaperPrint!M44+Food!M44+Other!M44</f>
        <v>44.19987973680538</v>
      </c>
      <c r="N44" s="16">
        <f>'Energy Industry'!N44+'Iron and Steel'!N44+'Non-Ferrous Metals'!N44+Cement!N44+Chemicals!N44+PulpPaperPrint!N44+Food!N44+Other!N44</f>
        <v>388.4148912438</v>
      </c>
      <c r="O44" s="17">
        <f t="shared" si="14"/>
        <v>6127.744681822968</v>
      </c>
      <c r="Q44" s="15">
        <v>2000</v>
      </c>
      <c r="R44" s="16">
        <f t="shared" si="2"/>
        <v>2112.3042181447204</v>
      </c>
      <c r="S44" s="16">
        <f t="shared" si="3"/>
        <v>1993.879471005337</v>
      </c>
      <c r="T44" s="16">
        <f t="shared" si="4"/>
        <v>0</v>
      </c>
      <c r="U44" s="16">
        <f t="shared" si="5"/>
        <v>0</v>
      </c>
      <c r="V44" s="16">
        <f t="shared" si="6"/>
        <v>0</v>
      </c>
      <c r="W44" s="16">
        <f t="shared" si="7"/>
        <v>547.0865502825503</v>
      </c>
      <c r="X44" s="16">
        <f t="shared" si="8"/>
        <v>0</v>
      </c>
      <c r="Y44" s="16">
        <f t="shared" si="9"/>
        <v>637.4063452191407</v>
      </c>
      <c r="Z44" s="16">
        <f t="shared" si="10"/>
        <v>568.2314202273035</v>
      </c>
      <c r="AA44" s="16">
        <f t="shared" si="11"/>
        <v>0</v>
      </c>
      <c r="AB44" s="16">
        <f t="shared" si="12"/>
        <v>44.32773802900486</v>
      </c>
      <c r="AC44" s="16">
        <f t="shared" si="13"/>
        <v>393.2740498171808</v>
      </c>
      <c r="AD44" s="17">
        <f t="shared" si="15"/>
        <v>6296.509792725236</v>
      </c>
      <c r="AE44" s="8"/>
    </row>
    <row r="45" spans="2:31" ht="12.75">
      <c r="B45" s="15">
        <v>2001</v>
      </c>
      <c r="C45" s="16">
        <f>'Energy Industry'!C45+'Iron and Steel'!C45+'Non-Ferrous Metals'!C45+Cement!C45+Chemicals!C45+PulpPaperPrint!C45+Food!C45+Other!C45</f>
        <v>2076.6062575805345</v>
      </c>
      <c r="D45" s="16">
        <f>'Energy Industry'!D45+'Iron and Steel'!D45+'Non-Ferrous Metals'!D45+Cement!D45+Chemicals!D45+PulpPaperPrint!D45+Food!D45+Other!D45</f>
        <v>1943.1499999999999</v>
      </c>
      <c r="E45" s="16">
        <f>'Energy Industry'!E45+'Iron and Steel'!E45+'Non-Ferrous Metals'!E45+Cement!E45+Chemicals!E45+PulpPaperPrint!E45+Food!E45+Other!E45</f>
        <v>0</v>
      </c>
      <c r="F45" s="16">
        <f>'Energy Industry'!F45+'Iron and Steel'!F45+'Non-Ferrous Metals'!F45+Cement!F45+Chemicals!F45+PulpPaperPrint!F45+Food!F45+Other!F45</f>
        <v>0</v>
      </c>
      <c r="G45" s="16">
        <f>'Energy Industry'!G45+'Iron and Steel'!G45+'Non-Ferrous Metals'!G45+Cement!G45+Chemicals!G45+PulpPaperPrint!G45+Food!G45+Other!G45</f>
        <v>0</v>
      </c>
      <c r="H45" s="16">
        <f>'Energy Industry'!H45+'Iron and Steel'!H45+'Non-Ferrous Metals'!H45+Cement!H45+Chemicals!H45+PulpPaperPrint!H45+Food!H45+Other!H45</f>
        <v>565.8799999841553</v>
      </c>
      <c r="I45" s="16">
        <f>'Energy Industry'!I45+'Iron and Steel'!I45+'Non-Ferrous Metals'!I45+Cement!I45+Chemicals!I45+PulpPaperPrint!I45+Food!I45+Other!I45</f>
        <v>0</v>
      </c>
      <c r="J45" s="16">
        <f>'Energy Industry'!J45+'Iron and Steel'!J45+'Non-Ferrous Metals'!J45+Cement!J45+Chemicals!J45+PulpPaperPrint!J45+Food!J45+Other!J45</f>
        <v>658.15996724773</v>
      </c>
      <c r="K45" s="16">
        <f>'Energy Industry'!K45+'Iron and Steel'!K45+'Non-Ferrous Metals'!K45+Cement!K45+Chemicals!K45+PulpPaperPrint!K45+Food!K45+Other!K45</f>
        <v>551.8776731967471</v>
      </c>
      <c r="L45" s="16">
        <f>'Energy Industry'!L45+'Iron and Steel'!L45+'Non-Ferrous Metals'!L45+Cement!L45+Chemicals!L45+PulpPaperPrint!L45+Food!L45+Other!L45</f>
        <v>0</v>
      </c>
      <c r="M45" s="16">
        <f>'Energy Industry'!M45+'Iron and Steel'!M45+'Non-Ferrous Metals'!M45+Cement!M45+Chemicals!M45+PulpPaperPrint!M45+Food!M45+Other!M45</f>
        <v>40.963369720525606</v>
      </c>
      <c r="N45" s="16">
        <f>'Energy Industry'!N45+'Iron and Steel'!N45+'Non-Ferrous Metals'!N45+Cement!N45+Chemicals!N45+PulpPaperPrint!N45+Food!N45+Other!N45</f>
        <v>364.8348978462</v>
      </c>
      <c r="O45" s="17">
        <f t="shared" si="14"/>
        <v>6201.472165575891</v>
      </c>
      <c r="Q45" s="15">
        <v>2001</v>
      </c>
      <c r="R45" s="16">
        <f t="shared" si="2"/>
        <v>2139.067071588296</v>
      </c>
      <c r="S45" s="16">
        <f t="shared" si="3"/>
        <v>1980.9108133807422</v>
      </c>
      <c r="T45" s="16">
        <f t="shared" si="4"/>
        <v>0</v>
      </c>
      <c r="U45" s="16">
        <f t="shared" si="5"/>
        <v>0</v>
      </c>
      <c r="V45" s="16">
        <f t="shared" si="6"/>
        <v>0</v>
      </c>
      <c r="W45" s="16">
        <f t="shared" si="7"/>
        <v>567.0939020303409</v>
      </c>
      <c r="X45" s="16">
        <f t="shared" si="8"/>
        <v>0</v>
      </c>
      <c r="Y45" s="16">
        <f t="shared" si="9"/>
        <v>658.1599672477299</v>
      </c>
      <c r="Z45" s="16">
        <f t="shared" si="10"/>
        <v>555.6968448335598</v>
      </c>
      <c r="AA45" s="16">
        <f t="shared" si="11"/>
        <v>0</v>
      </c>
      <c r="AB45" s="16">
        <f t="shared" si="12"/>
        <v>41.03611350520643</v>
      </c>
      <c r="AC45" s="16">
        <f t="shared" si="13"/>
        <v>367.75837043717655</v>
      </c>
      <c r="AD45" s="17">
        <f t="shared" si="15"/>
        <v>6309.723083023052</v>
      </c>
      <c r="AE45" s="8"/>
    </row>
    <row r="46" spans="2:31" ht="12.75">
      <c r="B46" s="15">
        <v>2002</v>
      </c>
      <c r="C46" s="16">
        <f>'Energy Industry'!C46+'Iron and Steel'!C46+'Non-Ferrous Metals'!C46+Cement!C46+Chemicals!C46+PulpPaperPrint!C46+Food!C46+Other!C46</f>
        <v>1999.7933208809939</v>
      </c>
      <c r="D46" s="16">
        <f>'Energy Industry'!D46+'Iron and Steel'!D46+'Non-Ferrous Metals'!D46+Cement!D46+Chemicals!D46+PulpPaperPrint!D46+Food!D46+Other!D46</f>
        <v>1926.705</v>
      </c>
      <c r="E46" s="16">
        <f>'Energy Industry'!E46+'Iron and Steel'!E46+'Non-Ferrous Metals'!E46+Cement!E46+Chemicals!E46+PulpPaperPrint!E46+Food!E46+Other!E46</f>
        <v>0</v>
      </c>
      <c r="F46" s="16">
        <f>'Energy Industry'!F46+'Iron and Steel'!F46+'Non-Ferrous Metals'!F46+Cement!F46+Chemicals!F46+PulpPaperPrint!F46+Food!F46+Other!F46</f>
        <v>0</v>
      </c>
      <c r="G46" s="16">
        <f>'Energy Industry'!G46+'Iron and Steel'!G46+'Non-Ferrous Metals'!G46+Cement!G46+Chemicals!G46+PulpPaperPrint!G46+Food!G46+Other!G46</f>
        <v>0</v>
      </c>
      <c r="H46" s="16">
        <f>'Energy Industry'!H46+'Iron and Steel'!H46+'Non-Ferrous Metals'!H46+Cement!H46+Chemicals!H46+PulpPaperPrint!H46+Food!H46+Other!H46</f>
        <v>524.5199999853133</v>
      </c>
      <c r="I46" s="16">
        <f>'Energy Industry'!I46+'Iron and Steel'!I46+'Non-Ferrous Metals'!I46+Cement!I46+Chemicals!I46+PulpPaperPrint!I46+Food!I46+Other!I46</f>
        <v>0</v>
      </c>
      <c r="J46" s="16">
        <f>'Energy Industry'!J46+'Iron and Steel'!J46+'Non-Ferrous Metals'!J46+Cement!J46+Chemicals!J46+PulpPaperPrint!J46+Food!J46+Other!J46</f>
        <v>670.5241822654411</v>
      </c>
      <c r="K46" s="16">
        <f>'Energy Industry'!K46+'Iron and Steel'!K46+'Non-Ferrous Metals'!K46+Cement!K46+Chemicals!K46+PulpPaperPrint!K46+Food!K46+Other!K46</f>
        <v>483.5188715551924</v>
      </c>
      <c r="L46" s="16">
        <f>'Energy Industry'!L46+'Iron and Steel'!L46+'Non-Ferrous Metals'!L46+Cement!L46+Chemicals!L46+PulpPaperPrint!L46+Food!L46+Other!L46</f>
        <v>0</v>
      </c>
      <c r="M46" s="16">
        <f>'Energy Industry'!M46+'Iron and Steel'!M46+'Non-Ferrous Metals'!M46+Cement!M46+Chemicals!M46+PulpPaperPrint!M46+Food!M46+Other!M46</f>
        <v>37.963851233359755</v>
      </c>
      <c r="N46" s="16">
        <f>'Energy Industry'!N46+'Iron and Steel'!N46+'Non-Ferrous Metals'!N46+Cement!N46+Chemicals!N46+PulpPaperPrint!N46+Food!N46+Other!N46</f>
        <v>403.47988702559996</v>
      </c>
      <c r="O46" s="17">
        <f t="shared" si="14"/>
        <v>6046.5051129459</v>
      </c>
      <c r="Q46" s="15">
        <v>2002</v>
      </c>
      <c r="R46" s="16">
        <f t="shared" si="2"/>
        <v>2082.761116493463</v>
      </c>
      <c r="S46" s="16">
        <f t="shared" si="3"/>
        <v>1977.0653482594114</v>
      </c>
      <c r="T46" s="16">
        <f t="shared" si="4"/>
        <v>0</v>
      </c>
      <c r="U46" s="16">
        <f t="shared" si="5"/>
        <v>0</v>
      </c>
      <c r="V46" s="16">
        <f t="shared" si="6"/>
        <v>0</v>
      </c>
      <c r="W46" s="16">
        <f t="shared" si="7"/>
        <v>526.1297289928785</v>
      </c>
      <c r="X46" s="16">
        <f t="shared" si="8"/>
        <v>0</v>
      </c>
      <c r="Y46" s="16">
        <f t="shared" si="9"/>
        <v>670.5241822654411</v>
      </c>
      <c r="Z46" s="16">
        <f t="shared" si="10"/>
        <v>487.93753106749375</v>
      </c>
      <c r="AA46" s="16">
        <f t="shared" si="11"/>
        <v>0</v>
      </c>
      <c r="AB46" s="16">
        <f t="shared" si="12"/>
        <v>38.05702011145089</v>
      </c>
      <c r="AC46" s="16">
        <f t="shared" si="13"/>
        <v>407.91994607017705</v>
      </c>
      <c r="AD46" s="17">
        <f t="shared" si="15"/>
        <v>6190.394873260315</v>
      </c>
      <c r="AE46" s="8"/>
    </row>
    <row r="47" spans="2:31" ht="12.75">
      <c r="B47" s="15">
        <v>2003</v>
      </c>
      <c r="C47" s="16">
        <f>'Energy Industry'!C47+'Iron and Steel'!C47+'Non-Ferrous Metals'!C47+Cement!C47+Chemicals!C47+PulpPaperPrint!C47+Food!C47+Other!C47</f>
        <v>2042.1067560817937</v>
      </c>
      <c r="D47" s="16">
        <f>'Energy Industry'!D47+'Iron and Steel'!D47+'Non-Ferrous Metals'!D47+Cement!D47+Chemicals!D47+PulpPaperPrint!D47+Food!D47+Other!D47</f>
        <v>1948.4300000000003</v>
      </c>
      <c r="E47" s="16">
        <f>'Energy Industry'!E47+'Iron and Steel'!E47+'Non-Ferrous Metals'!E47+Cement!E47+Chemicals!E47+PulpPaperPrint!E47+Food!E47+Other!E47</f>
        <v>0</v>
      </c>
      <c r="F47" s="16">
        <f>'Energy Industry'!F47+'Iron and Steel'!F47+'Non-Ferrous Metals'!F47+Cement!F47+Chemicals!F47+PulpPaperPrint!F47+Food!F47+Other!F47</f>
        <v>0</v>
      </c>
      <c r="G47" s="16">
        <f>'Energy Industry'!G47+'Iron and Steel'!G47+'Non-Ferrous Metals'!G47+Cement!G47+Chemicals!G47+PulpPaperPrint!G47+Food!G47+Other!G47</f>
        <v>0</v>
      </c>
      <c r="H47" s="16">
        <f>'Energy Industry'!H47+'Iron and Steel'!H47+'Non-Ferrous Metals'!H47+Cement!H47+Chemicals!H47+PulpPaperPrint!H47+Food!H47+Other!H47</f>
        <v>544.2599999847606</v>
      </c>
      <c r="I47" s="16">
        <f>'Energy Industry'!I47+'Iron and Steel'!I47+'Non-Ferrous Metals'!I47+Cement!I47+Chemicals!I47+PulpPaperPrint!I47+Food!I47+Other!I47</f>
        <v>0</v>
      </c>
      <c r="J47" s="16">
        <f>'Energy Industry'!J47+'Iron and Steel'!J47+'Non-Ferrous Metals'!J47+Cement!J47+Chemicals!J47+PulpPaperPrint!J47+Food!J47+Other!J47</f>
        <v>658.2074458937522</v>
      </c>
      <c r="K47" s="16">
        <f>'Energy Industry'!K47+'Iron and Steel'!K47+'Non-Ferrous Metals'!K47+Cement!K47+Chemicals!K47+PulpPaperPrint!K47+Food!K47+Other!K47</f>
        <v>427.65419170017503</v>
      </c>
      <c r="L47" s="16">
        <f>'Energy Industry'!L47+'Iron and Steel'!L47+'Non-Ferrous Metals'!L47+Cement!L47+Chemicals!L47+PulpPaperPrint!L47+Food!L47+Other!L47</f>
        <v>0</v>
      </c>
      <c r="M47" s="16">
        <f>'Energy Industry'!M47+'Iron and Steel'!M47+'Non-Ferrous Metals'!M47+Cement!M47+Chemicals!M47+PulpPaperPrint!M47+Food!M47+Other!M47</f>
        <v>35.183970710947115</v>
      </c>
      <c r="N47" s="16">
        <f>'Energy Industry'!N47+'Iron and Steel'!N47+'Non-Ferrous Metals'!N47+Cement!N47+Chemicals!N47+PulpPaperPrint!N47+Food!N47+Other!N47</f>
        <v>349.11490224780005</v>
      </c>
      <c r="O47" s="17">
        <f t="shared" si="14"/>
        <v>6004.95726661923</v>
      </c>
      <c r="Q47" s="15">
        <v>2003</v>
      </c>
      <c r="R47" s="16">
        <f t="shared" si="2"/>
        <v>2083.5381879835777</v>
      </c>
      <c r="S47" s="16">
        <f t="shared" si="3"/>
        <v>1973.713512053703</v>
      </c>
      <c r="T47" s="16">
        <f t="shared" si="4"/>
        <v>0</v>
      </c>
      <c r="U47" s="16">
        <f t="shared" si="5"/>
        <v>0</v>
      </c>
      <c r="V47" s="16">
        <f t="shared" si="6"/>
        <v>0</v>
      </c>
      <c r="W47" s="16">
        <f t="shared" si="7"/>
        <v>545.0671671514685</v>
      </c>
      <c r="X47" s="16">
        <f t="shared" si="8"/>
        <v>0</v>
      </c>
      <c r="Y47" s="16">
        <f t="shared" si="9"/>
        <v>658.2074458937522</v>
      </c>
      <c r="Z47" s="16">
        <f t="shared" si="10"/>
        <v>429.602710471695</v>
      </c>
      <c r="AA47" s="16">
        <f t="shared" si="11"/>
        <v>0</v>
      </c>
      <c r="AB47" s="16">
        <f t="shared" si="12"/>
        <v>35.228256826851855</v>
      </c>
      <c r="AC47" s="16">
        <f t="shared" si="13"/>
        <v>351.05365585432423</v>
      </c>
      <c r="AD47" s="17">
        <f t="shared" si="15"/>
        <v>6076.410936235373</v>
      </c>
      <c r="AE47" s="8"/>
    </row>
    <row r="48" spans="2:30" ht="12.75">
      <c r="B48" s="15">
        <v>2004</v>
      </c>
      <c r="C48" s="16">
        <f>'Energy Industry'!C48+'Iron and Steel'!C48+'Non-Ferrous Metals'!C48+Cement!C48+Chemicals!C48+PulpPaperPrint!C48+Food!C48+Other!C48</f>
        <v>1996.9991274107915</v>
      </c>
      <c r="D48" s="16">
        <f>'Energy Industry'!D48+'Iron and Steel'!D48+'Non-Ferrous Metals'!D48+Cement!D48+Chemicals!D48+PulpPaperPrint!D48+Food!D48+Other!D48</f>
        <v>2002.5014990980294</v>
      </c>
      <c r="E48" s="16">
        <f>'Energy Industry'!E48+'Iron and Steel'!E48+'Non-Ferrous Metals'!E48+Cement!E48+Chemicals!E48+PulpPaperPrint!E48+Food!E48+Other!E48</f>
        <v>0</v>
      </c>
      <c r="F48" s="16">
        <f>'Energy Industry'!F48+'Iron and Steel'!F48+'Non-Ferrous Metals'!F48+Cement!F48+Chemicals!F48+PulpPaperPrint!F48+Food!F48+Other!F48</f>
        <v>0</v>
      </c>
      <c r="G48" s="16">
        <f>'Energy Industry'!G48+'Iron and Steel'!G48+'Non-Ferrous Metals'!G48+Cement!G48+Chemicals!G48+PulpPaperPrint!G48+Food!G48+Other!G48</f>
        <v>0</v>
      </c>
      <c r="H48" s="16">
        <f>'Energy Industry'!H48+'Iron and Steel'!H48+'Non-Ferrous Metals'!H48+Cement!H48+Chemicals!H48+PulpPaperPrint!H48+Food!H48+Other!H48</f>
        <v>493.499999986182</v>
      </c>
      <c r="I48" s="16">
        <f>'Energy Industry'!I48+'Iron and Steel'!I48+'Non-Ferrous Metals'!I48+Cement!I48+Chemicals!I48+PulpPaperPrint!I48+Food!I48+Other!I48</f>
        <v>0</v>
      </c>
      <c r="J48" s="16">
        <f>'Energy Industry'!J48+'Iron and Steel'!J48+'Non-Ferrous Metals'!J48+Cement!J48+Chemicals!J48+PulpPaperPrint!J48+Food!J48+Other!J48</f>
        <v>675.1901287546052</v>
      </c>
      <c r="K48" s="16">
        <f>'Energy Industry'!K48+'Iron and Steel'!K48+'Non-Ferrous Metals'!K48+Cement!K48+Chemicals!K48+PulpPaperPrint!K48+Food!K48+Other!K48</f>
        <v>439.93000980567683</v>
      </c>
      <c r="L48" s="16">
        <f>'Energy Industry'!L48+'Iron and Steel'!L48+'Non-Ferrous Metals'!L48+Cement!L48+Chemicals!L48+PulpPaperPrint!L48+Food!L48+Other!L48</f>
        <v>0</v>
      </c>
      <c r="M48" s="16">
        <f>'Energy Industry'!M48+'Iron and Steel'!M48+'Non-Ferrous Metals'!M48+Cement!M48+Chemicals!M48+PulpPaperPrint!M48+Food!M48+Other!M48</f>
        <v>32.60764529339941</v>
      </c>
      <c r="N48" s="16">
        <f>'Energy Industry'!N48+'Iron and Steel'!N48+'Non-Ferrous Metals'!N48+Cement!N48+Chemicals!N48+PulpPaperPrint!N48+Food!N48+Other!N48</f>
        <v>340.59990463200006</v>
      </c>
      <c r="O48" s="17">
        <f t="shared" si="14"/>
        <v>5981.328314980684</v>
      </c>
      <c r="Q48" s="15">
        <v>2004</v>
      </c>
      <c r="R48" s="16">
        <f t="shared" si="2"/>
        <v>2041.1660901099365</v>
      </c>
      <c r="S48" s="16">
        <f t="shared" si="3"/>
        <v>2029.560215218266</v>
      </c>
      <c r="T48" s="16">
        <f t="shared" si="4"/>
        <v>0</v>
      </c>
      <c r="U48" s="16">
        <f t="shared" si="5"/>
        <v>0</v>
      </c>
      <c r="V48" s="16">
        <f t="shared" si="6"/>
        <v>0</v>
      </c>
      <c r="W48" s="16">
        <f t="shared" si="7"/>
        <v>494.3637933971399</v>
      </c>
      <c r="X48" s="16">
        <f t="shared" si="8"/>
        <v>0</v>
      </c>
      <c r="Y48" s="16">
        <f t="shared" si="9"/>
        <v>675.1901287546053</v>
      </c>
      <c r="Z48" s="16">
        <f t="shared" si="10"/>
        <v>441.99697138821176</v>
      </c>
      <c r="AA48" s="16">
        <f t="shared" si="11"/>
        <v>0</v>
      </c>
      <c r="AB48" s="16">
        <f t="shared" si="12"/>
        <v>32.652570071722145</v>
      </c>
      <c r="AC48" s="16">
        <f t="shared" si="13"/>
        <v>342.64533811026604</v>
      </c>
      <c r="AD48" s="17">
        <f t="shared" si="15"/>
        <v>6057.5751070501465</v>
      </c>
    </row>
    <row r="49" spans="2:30" ht="12.75">
      <c r="B49" s="15">
        <v>2005</v>
      </c>
      <c r="C49" s="16">
        <f>'Energy Industry'!C49+'Iron and Steel'!C49+'Non-Ferrous Metals'!C49+Cement!C49+Chemicals!C49+PulpPaperPrint!C49+Food!C49+Other!C49</f>
        <v>2020.0087913757038</v>
      </c>
      <c r="D49" s="16">
        <f>'Energy Industry'!D49+'Iron and Steel'!D49+'Non-Ferrous Metals'!D49+Cement!D49+Chemicals!D49+PulpPaperPrint!D49+Food!D49+Other!D49</f>
        <v>2045.572998196059</v>
      </c>
      <c r="E49" s="16">
        <f>'Energy Industry'!E49+'Iron and Steel'!E49+'Non-Ferrous Metals'!E49+Cement!E49+Chemicals!E49+PulpPaperPrint!E49+Food!E49+Other!E49</f>
        <v>0</v>
      </c>
      <c r="F49" s="16">
        <f>'Energy Industry'!F49+'Iron and Steel'!F49+'Non-Ferrous Metals'!F49+Cement!F49+Chemicals!F49+PulpPaperPrint!F49+Food!F49+Other!F49</f>
        <v>0</v>
      </c>
      <c r="G49" s="16">
        <f>'Energy Industry'!G49+'Iron and Steel'!G49+'Non-Ferrous Metals'!G49+Cement!G49+Chemicals!G49+PulpPaperPrint!G49+Food!G49+Other!G49</f>
        <v>0</v>
      </c>
      <c r="H49" s="16">
        <f>'Energy Industry'!H49+'Iron and Steel'!H49+'Non-Ferrous Metals'!H49+Cement!H49+Chemicals!H49+PulpPaperPrint!H49+Food!H49+Other!H49</f>
        <v>552.7199999845237</v>
      </c>
      <c r="I49" s="16">
        <f>'Energy Industry'!I49+'Iron and Steel'!I49+'Non-Ferrous Metals'!I49+Cement!I49+Chemicals!I49+PulpPaperPrint!I49+Food!I49+Other!I49</f>
        <v>0</v>
      </c>
      <c r="J49" s="16">
        <f>'Energy Industry'!J49+'Iron and Steel'!J49+'Non-Ferrous Metals'!J49+Cement!J49+Chemicals!J49+PulpPaperPrint!J49+Food!J49+Other!J49</f>
        <v>696.0945368014027</v>
      </c>
      <c r="K49" s="16">
        <f>'Energy Industry'!K49+'Iron and Steel'!K49+'Non-Ferrous Metals'!K49+Cement!K49+Chemicals!K49+PulpPaperPrint!K49+Food!K49+Other!K49</f>
        <v>426.95781585626116</v>
      </c>
      <c r="L49" s="16">
        <f>'Energy Industry'!L49+'Iron and Steel'!L49+'Non-Ferrous Metals'!L49+Cement!L49+Chemicals!L49+PulpPaperPrint!L49+Food!L49+Other!L49</f>
        <v>0</v>
      </c>
      <c r="M49" s="16">
        <f>'Energy Industry'!M49+'Iron and Steel'!M49+'Non-Ferrous Metals'!M49+Cement!M49+Chemicals!M49+PulpPaperPrint!M49+Food!M49+Other!M49</f>
        <v>30.219969778718905</v>
      </c>
      <c r="N49" s="16">
        <f>'Energy Industry'!N49+'Iron and Steel'!N49+'Non-Ferrous Metals'!N49+Cement!N49+Chemicals!N49+PulpPaperPrint!N49+Food!N49+Other!N49</f>
        <v>301.29991563600004</v>
      </c>
      <c r="O49" s="17">
        <f>SUM(C49:N49)</f>
        <v>6072.874027628669</v>
      </c>
      <c r="Q49" s="15">
        <v>2005</v>
      </c>
      <c r="R49" s="16">
        <f t="shared" si="2"/>
        <v>2032.409610270018</v>
      </c>
      <c r="S49" s="16">
        <f t="shared" si="3"/>
        <v>2053.2058963401737</v>
      </c>
      <c r="T49" s="16">
        <f t="shared" si="4"/>
        <v>0</v>
      </c>
      <c r="U49" s="16">
        <f t="shared" si="5"/>
        <v>0</v>
      </c>
      <c r="V49" s="16">
        <f t="shared" si="6"/>
        <v>0</v>
      </c>
      <c r="W49" s="16">
        <f t="shared" si="7"/>
        <v>552.963950375289</v>
      </c>
      <c r="X49" s="16">
        <f t="shared" si="8"/>
        <v>0</v>
      </c>
      <c r="Y49" s="16">
        <f t="shared" si="9"/>
        <v>696.0945368014027</v>
      </c>
      <c r="Z49" s="16">
        <f t="shared" si="10"/>
        <v>427.53510361897236</v>
      </c>
      <c r="AA49" s="16">
        <f t="shared" si="11"/>
        <v>0</v>
      </c>
      <c r="AB49" s="16">
        <f t="shared" si="12"/>
        <v>30.23179882305935</v>
      </c>
      <c r="AC49" s="16">
        <f t="shared" si="13"/>
        <v>301.8720418403322</v>
      </c>
      <c r="AD49" s="17">
        <f t="shared" si="15"/>
        <v>6094.312938069247</v>
      </c>
    </row>
    <row r="50" spans="2:30" ht="12.75">
      <c r="B50" s="15">
        <v>2006</v>
      </c>
      <c r="C50" s="16">
        <f>'Energy Industry'!C50+'Iron and Steel'!C50+'Non-Ferrous Metals'!C50+Cement!C50+Chemicals!C50+PulpPaperPrint!C50+Food!C50+Other!C50</f>
        <v>1934.9198000000001</v>
      </c>
      <c r="D50" s="16">
        <f>'Energy Industry'!D50+'Iron and Steel'!D50+'Non-Ferrous Metals'!D50+Cement!D50+Chemicals!D50+PulpPaperPrint!D50+Food!D50+Other!D50</f>
        <v>2050.144497294088</v>
      </c>
      <c r="E50" s="16">
        <f>'Energy Industry'!E50+'Iron and Steel'!E50+'Non-Ferrous Metals'!E50+Cement!E50+Chemicals!E50+PulpPaperPrint!E50+Food!E50+Other!E50</f>
        <v>0</v>
      </c>
      <c r="F50" s="16">
        <f>'Energy Industry'!F50+'Iron and Steel'!F50+'Non-Ferrous Metals'!F50+Cement!F50+Chemicals!F50+PulpPaperPrint!F50+Food!F50+Other!F50</f>
        <v>0</v>
      </c>
      <c r="G50" s="16">
        <f>'Energy Industry'!G50+'Iron and Steel'!G50+'Non-Ferrous Metals'!G50+Cement!G50+Chemicals!G50+PulpPaperPrint!G50+Food!G50+Other!G50</f>
        <v>0</v>
      </c>
      <c r="H50" s="16">
        <f>'Energy Industry'!H50+'Iron and Steel'!H50+'Non-Ferrous Metals'!H50+Cement!H50+Chemicals!H50+PulpPaperPrint!H50+Food!H50+Other!H50</f>
        <v>564.9399999841816</v>
      </c>
      <c r="I50" s="16">
        <f>'Energy Industry'!I50+'Iron and Steel'!I50+'Non-Ferrous Metals'!I50+Cement!I50+Chemicals!I50+PulpPaperPrint!I50+Food!I50+Other!I50</f>
        <v>0</v>
      </c>
      <c r="J50" s="16">
        <f>'Energy Industry'!J50+'Iron and Steel'!J50+'Non-Ferrous Metals'!J50+Cement!J50+Chemicals!J50+PulpPaperPrint!J50+Food!J50+Other!J50</f>
        <v>727.1422006656569</v>
      </c>
      <c r="K50" s="16">
        <f>'Energy Industry'!K50+'Iron and Steel'!K50+'Non-Ferrous Metals'!K50+Cement!K50+Chemicals!K50+PulpPaperPrint!K50+Food!K50+Other!K50</f>
        <v>413.3946536324403</v>
      </c>
      <c r="L50" s="16">
        <f>'Energy Industry'!L50+'Iron and Steel'!L50+'Non-Ferrous Metals'!L50+Cement!L50+Chemicals!L50+PulpPaperPrint!L50+Food!L50+Other!L50</f>
        <v>0</v>
      </c>
      <c r="M50" s="16">
        <f>'Energy Industry'!M50+'Iron and Steel'!M50+'Non-Ferrous Metals'!M50+Cement!M50+Chemicals!M50+PulpPaperPrint!M50+Food!M50+Other!M50</f>
        <v>28.007130389496453</v>
      </c>
      <c r="N50" s="16">
        <f>'Energy Industry'!N50+'Iron and Steel'!N50+'Non-Ferrous Metals'!N50+Cement!N50+Chemicals!N50+PulpPaperPrint!N50+Food!N50+Other!N50</f>
        <v>331.42990719960005</v>
      </c>
      <c r="O50" s="17">
        <f t="shared" si="14"/>
        <v>6049.978189165463</v>
      </c>
      <c r="Q50" s="15">
        <v>2006</v>
      </c>
      <c r="R50" s="16">
        <f t="shared" si="2"/>
        <v>1994.5448458604606</v>
      </c>
      <c r="S50" s="16">
        <f t="shared" si="3"/>
        <v>2087.1167353194496</v>
      </c>
      <c r="T50" s="16">
        <f t="shared" si="4"/>
        <v>0</v>
      </c>
      <c r="U50" s="16">
        <f t="shared" si="5"/>
        <v>0</v>
      </c>
      <c r="V50" s="16">
        <f t="shared" si="6"/>
        <v>0</v>
      </c>
      <c r="W50" s="16">
        <f t="shared" si="7"/>
        <v>566.1275068075408</v>
      </c>
      <c r="X50" s="16">
        <f t="shared" si="8"/>
        <v>0</v>
      </c>
      <c r="Y50" s="16">
        <f t="shared" si="9"/>
        <v>727.142200665657</v>
      </c>
      <c r="Z50" s="16">
        <f t="shared" si="10"/>
        <v>422.7720940831939</v>
      </c>
      <c r="AA50" s="16">
        <f t="shared" si="11"/>
        <v>0</v>
      </c>
      <c r="AB50" s="16">
        <f t="shared" si="12"/>
        <v>28.064359184717663</v>
      </c>
      <c r="AC50" s="16">
        <f t="shared" si="13"/>
        <v>334.2176498414152</v>
      </c>
      <c r="AD50" s="17">
        <f t="shared" si="15"/>
        <v>6159.985391762435</v>
      </c>
    </row>
    <row r="51" spans="2:30" ht="12.75">
      <c r="B51" s="15">
        <v>2007</v>
      </c>
      <c r="C51" s="16">
        <f>'Energy Industry'!C51+'Iron and Steel'!C51+'Non-Ferrous Metals'!C51+Cement!C51+Chemicals!C51+PulpPaperPrint!C51+Food!C51+Other!C51</f>
        <v>0</v>
      </c>
      <c r="D51" s="16">
        <f>'Energy Industry'!D51+'Iron and Steel'!D51+'Non-Ferrous Metals'!D51+Cement!D51+Chemicals!D51+PulpPaperPrint!D51+Food!D51+Other!D51</f>
        <v>0</v>
      </c>
      <c r="E51" s="16">
        <f>'Energy Industry'!E51+'Iron and Steel'!E51+'Non-Ferrous Metals'!E51+Cement!E51+Chemicals!E51+PulpPaperPrint!E51+Food!E51+Other!E51</f>
        <v>0</v>
      </c>
      <c r="F51" s="16">
        <f>'Energy Industry'!F51+'Iron and Steel'!F51+'Non-Ferrous Metals'!F51+Cement!F51+Chemicals!F51+PulpPaperPrint!F51+Food!F51+Other!F51</f>
        <v>0</v>
      </c>
      <c r="G51" s="16">
        <f>'Energy Industry'!G51+'Iron and Steel'!G51+'Non-Ferrous Metals'!G51+Cement!G51+Chemicals!G51+PulpPaperPrint!G51+Food!G51+Other!G51</f>
        <v>0</v>
      </c>
      <c r="H51" s="16">
        <f>'Energy Industry'!H51+'Iron and Steel'!H51+'Non-Ferrous Metals'!H51+Cement!H51+Chemicals!H51+PulpPaperPrint!H51+Food!H51+Other!H51</f>
        <v>0</v>
      </c>
      <c r="I51" s="16">
        <f>'Energy Industry'!I51+'Iron and Steel'!I51+'Non-Ferrous Metals'!I51+Cement!I51+Chemicals!I51+PulpPaperPrint!I51+Food!I51+Other!I51</f>
        <v>0</v>
      </c>
      <c r="J51" s="16">
        <f>'Energy Industry'!J51+'Iron and Steel'!J51+'Non-Ferrous Metals'!J51+Cement!J51+Chemicals!J51+PulpPaperPrint!J51+Food!J51+Other!J51</f>
        <v>0</v>
      </c>
      <c r="K51" s="16">
        <f>'Energy Industry'!K51+'Iron and Steel'!K51+'Non-Ferrous Metals'!K51+Cement!K51+Chemicals!K51+PulpPaperPrint!K51+Food!K51+Other!K51</f>
        <v>0</v>
      </c>
      <c r="L51" s="16">
        <f>'Energy Industry'!L51+'Iron and Steel'!L51+'Non-Ferrous Metals'!L51+Cement!L51+Chemicals!L51+PulpPaperPrint!L51+Food!L51+Other!L51</f>
        <v>0</v>
      </c>
      <c r="M51" s="16">
        <f>'Energy Industry'!M51+'Iron and Steel'!M51+'Non-Ferrous Metals'!M51+Cement!M51+Chemicals!M51+PulpPaperPrint!M51+Food!M51+Other!M51</f>
        <v>0</v>
      </c>
      <c r="N51" s="16">
        <f>'Energy Industry'!N51+'Iron and Steel'!N51+'Non-Ferrous Metals'!N51+Cement!N51+Chemicals!N51+PulpPaperPrint!N51+Food!N51+Other!N51</f>
        <v>0</v>
      </c>
      <c r="O51" s="17">
        <f t="shared" si="14"/>
        <v>0</v>
      </c>
      <c r="Q51" s="15">
        <v>2007</v>
      </c>
      <c r="R51" s="16">
        <f t="shared" si="2"/>
        <v>0</v>
      </c>
      <c r="S51" s="16">
        <f t="shared" si="3"/>
        <v>0</v>
      </c>
      <c r="T51" s="16">
        <f t="shared" si="4"/>
        <v>0</v>
      </c>
      <c r="U51" s="16">
        <f t="shared" si="5"/>
        <v>0</v>
      </c>
      <c r="V51" s="16">
        <f t="shared" si="6"/>
        <v>0</v>
      </c>
      <c r="W51" s="16">
        <f t="shared" si="7"/>
        <v>0</v>
      </c>
      <c r="X51" s="16">
        <f t="shared" si="8"/>
        <v>0</v>
      </c>
      <c r="Y51" s="16">
        <f t="shared" si="9"/>
        <v>0</v>
      </c>
      <c r="Z51" s="16">
        <f t="shared" si="10"/>
        <v>0</v>
      </c>
      <c r="AA51" s="16">
        <f t="shared" si="11"/>
        <v>0</v>
      </c>
      <c r="AB51" s="16">
        <f t="shared" si="12"/>
        <v>0</v>
      </c>
      <c r="AC51" s="16">
        <f t="shared" si="13"/>
        <v>0</v>
      </c>
      <c r="AD51" s="17">
        <f t="shared" si="15"/>
        <v>0</v>
      </c>
    </row>
    <row r="52" spans="2:30" ht="12.75">
      <c r="B52" s="15">
        <v>2008</v>
      </c>
      <c r="C52" s="16">
        <f>'Energy Industry'!C52+'Iron and Steel'!C52+'Non-Ferrous Metals'!C52+Cement!C52+Chemicals!C52+PulpPaperPrint!C52+Food!C52+Other!C52</f>
        <v>0</v>
      </c>
      <c r="D52" s="16">
        <f>'Energy Industry'!D52+'Iron and Steel'!D52+'Non-Ferrous Metals'!D52+Cement!D52+Chemicals!D52+PulpPaperPrint!D52+Food!D52+Other!D52</f>
        <v>0</v>
      </c>
      <c r="E52" s="16">
        <f>'Energy Industry'!E52+'Iron and Steel'!E52+'Non-Ferrous Metals'!E52+Cement!E52+Chemicals!E52+PulpPaperPrint!E52+Food!E52+Other!E52</f>
        <v>0</v>
      </c>
      <c r="F52" s="16">
        <f>'Energy Industry'!F52+'Iron and Steel'!F52+'Non-Ferrous Metals'!F52+Cement!F52+Chemicals!F52+PulpPaperPrint!F52+Food!F52+Other!F52</f>
        <v>0</v>
      </c>
      <c r="G52" s="16">
        <f>'Energy Industry'!G52+'Iron and Steel'!G52+'Non-Ferrous Metals'!G52+Cement!G52+Chemicals!G52+PulpPaperPrint!G52+Food!G52+Other!G52</f>
        <v>0</v>
      </c>
      <c r="H52" s="16">
        <f>'Energy Industry'!H52+'Iron and Steel'!H52+'Non-Ferrous Metals'!H52+Cement!H52+Chemicals!H52+PulpPaperPrint!H52+Food!H52+Other!H52</f>
        <v>0</v>
      </c>
      <c r="I52" s="16">
        <f>'Energy Industry'!I52+'Iron and Steel'!I52+'Non-Ferrous Metals'!I52+Cement!I52+Chemicals!I52+PulpPaperPrint!I52+Food!I52+Other!I52</f>
        <v>0</v>
      </c>
      <c r="J52" s="16">
        <f>'Energy Industry'!J52+'Iron and Steel'!J52+'Non-Ferrous Metals'!J52+Cement!J52+Chemicals!J52+PulpPaperPrint!J52+Food!J52+Other!J52</f>
        <v>0</v>
      </c>
      <c r="K52" s="16">
        <f>'Energy Industry'!K52+'Iron and Steel'!K52+'Non-Ferrous Metals'!K52+Cement!K52+Chemicals!K52+PulpPaperPrint!K52+Food!K52+Other!K52</f>
        <v>0</v>
      </c>
      <c r="L52" s="16">
        <f>'Energy Industry'!L52+'Iron and Steel'!L52+'Non-Ferrous Metals'!L52+Cement!L52+Chemicals!L52+PulpPaperPrint!L52+Food!L52+Other!L52</f>
        <v>0</v>
      </c>
      <c r="M52" s="16">
        <f>'Energy Industry'!M52+'Iron and Steel'!M52+'Non-Ferrous Metals'!M52+Cement!M52+Chemicals!M52+PulpPaperPrint!M52+Food!M52+Other!M52</f>
        <v>0</v>
      </c>
      <c r="N52" s="16">
        <f>'Energy Industry'!N52+'Iron and Steel'!N52+'Non-Ferrous Metals'!N52+Cement!N52+Chemicals!N52+PulpPaperPrint!N52+Food!N52+Other!N52</f>
        <v>0</v>
      </c>
      <c r="O52" s="17">
        <f t="shared" si="14"/>
        <v>0</v>
      </c>
      <c r="Q52" s="15">
        <v>2008</v>
      </c>
      <c r="R52" s="16">
        <f t="shared" si="2"/>
        <v>0</v>
      </c>
      <c r="S52" s="16">
        <f t="shared" si="3"/>
        <v>0</v>
      </c>
      <c r="T52" s="16">
        <f t="shared" si="4"/>
        <v>0</v>
      </c>
      <c r="U52" s="16">
        <f t="shared" si="5"/>
        <v>0</v>
      </c>
      <c r="V52" s="16">
        <f t="shared" si="6"/>
        <v>0</v>
      </c>
      <c r="W52" s="16">
        <f t="shared" si="7"/>
        <v>0</v>
      </c>
      <c r="X52" s="16">
        <f t="shared" si="8"/>
        <v>0</v>
      </c>
      <c r="Y52" s="16">
        <f t="shared" si="9"/>
        <v>0</v>
      </c>
      <c r="Z52" s="16">
        <f t="shared" si="10"/>
        <v>0</v>
      </c>
      <c r="AA52" s="16">
        <f t="shared" si="11"/>
        <v>0</v>
      </c>
      <c r="AB52" s="16">
        <f t="shared" si="12"/>
        <v>0</v>
      </c>
      <c r="AC52" s="16">
        <f t="shared" si="13"/>
        <v>0</v>
      </c>
      <c r="AD52" s="17">
        <f t="shared" si="15"/>
        <v>0</v>
      </c>
    </row>
    <row r="53" spans="2:30" ht="12.75">
      <c r="B53" s="15">
        <v>2009</v>
      </c>
      <c r="C53" s="16">
        <f>'Energy Industry'!C53+'Iron and Steel'!C53+'Non-Ferrous Metals'!C53+Cement!C53+Chemicals!C53+PulpPaperPrint!C53+Food!C53+Other!C53</f>
        <v>0</v>
      </c>
      <c r="D53" s="16">
        <f>'Energy Industry'!D53+'Iron and Steel'!D53+'Non-Ferrous Metals'!D53+Cement!D53+Chemicals!D53+PulpPaperPrint!D53+Food!D53+Other!D53</f>
        <v>0</v>
      </c>
      <c r="E53" s="16">
        <f>'Energy Industry'!E53+'Iron and Steel'!E53+'Non-Ferrous Metals'!E53+Cement!E53+Chemicals!E53+PulpPaperPrint!E53+Food!E53+Other!E53</f>
        <v>0</v>
      </c>
      <c r="F53" s="16">
        <f>'Energy Industry'!F53+'Iron and Steel'!F53+'Non-Ferrous Metals'!F53+Cement!F53+Chemicals!F53+PulpPaperPrint!F53+Food!F53+Other!F53</f>
        <v>0</v>
      </c>
      <c r="G53" s="16">
        <f>'Energy Industry'!G53+'Iron and Steel'!G53+'Non-Ferrous Metals'!G53+Cement!G53+Chemicals!G53+PulpPaperPrint!G53+Food!G53+Other!G53</f>
        <v>0</v>
      </c>
      <c r="H53" s="16">
        <f>'Energy Industry'!H53+'Iron and Steel'!H53+'Non-Ferrous Metals'!H53+Cement!H53+Chemicals!H53+PulpPaperPrint!H53+Food!H53+Other!H53</f>
        <v>0</v>
      </c>
      <c r="I53" s="16">
        <f>'Energy Industry'!I53+'Iron and Steel'!I53+'Non-Ferrous Metals'!I53+Cement!I53+Chemicals!I53+PulpPaperPrint!I53+Food!I53+Other!I53</f>
        <v>0</v>
      </c>
      <c r="J53" s="16">
        <f>'Energy Industry'!J53+'Iron and Steel'!J53+'Non-Ferrous Metals'!J53+Cement!J53+Chemicals!J53+PulpPaperPrint!J53+Food!J53+Other!J53</f>
        <v>0</v>
      </c>
      <c r="K53" s="16">
        <f>'Energy Industry'!K53+'Iron and Steel'!K53+'Non-Ferrous Metals'!K53+Cement!K53+Chemicals!K53+PulpPaperPrint!K53+Food!K53+Other!K53</f>
        <v>0</v>
      </c>
      <c r="L53" s="16">
        <f>'Energy Industry'!L53+'Iron and Steel'!L53+'Non-Ferrous Metals'!L53+Cement!L53+Chemicals!L53+PulpPaperPrint!L53+Food!L53+Other!L53</f>
        <v>0</v>
      </c>
      <c r="M53" s="16">
        <f>'Energy Industry'!M53+'Iron and Steel'!M53+'Non-Ferrous Metals'!M53+Cement!M53+Chemicals!M53+PulpPaperPrint!M53+Food!M53+Other!M53</f>
        <v>0</v>
      </c>
      <c r="N53" s="16">
        <f>'Energy Industry'!N53+'Iron and Steel'!N53+'Non-Ferrous Metals'!N53+Cement!N53+Chemicals!N53+PulpPaperPrint!N53+Food!N53+Other!N53</f>
        <v>0</v>
      </c>
      <c r="O53" s="17">
        <f t="shared" si="14"/>
        <v>0</v>
      </c>
      <c r="Q53" s="15">
        <v>2009</v>
      </c>
      <c r="R53" s="16">
        <f t="shared" si="2"/>
        <v>0</v>
      </c>
      <c r="S53" s="16">
        <f t="shared" si="3"/>
        <v>0</v>
      </c>
      <c r="T53" s="16">
        <f t="shared" si="4"/>
        <v>0</v>
      </c>
      <c r="U53" s="16">
        <f t="shared" si="5"/>
        <v>0</v>
      </c>
      <c r="V53" s="16">
        <f t="shared" si="6"/>
        <v>0</v>
      </c>
      <c r="W53" s="16">
        <f t="shared" si="7"/>
        <v>0</v>
      </c>
      <c r="X53" s="16">
        <f t="shared" si="8"/>
        <v>0</v>
      </c>
      <c r="Y53" s="16">
        <f t="shared" si="9"/>
        <v>0</v>
      </c>
      <c r="Z53" s="16">
        <f t="shared" si="10"/>
        <v>0</v>
      </c>
      <c r="AA53" s="16">
        <f t="shared" si="11"/>
        <v>0</v>
      </c>
      <c r="AB53" s="16">
        <f t="shared" si="12"/>
        <v>0</v>
      </c>
      <c r="AC53" s="16">
        <f t="shared" si="13"/>
        <v>0</v>
      </c>
      <c r="AD53" s="17">
        <f t="shared" si="15"/>
        <v>0</v>
      </c>
    </row>
    <row r="54" spans="2:30" ht="12.75">
      <c r="B54" s="15">
        <v>2010</v>
      </c>
      <c r="C54" s="16">
        <f>'Energy Industry'!C54+'Iron and Steel'!C54+'Non-Ferrous Metals'!C54+Cement!C54+Chemicals!C54+PulpPaperPrint!C54+Food!C54+Other!C54</f>
        <v>0</v>
      </c>
      <c r="D54" s="16">
        <f>'Energy Industry'!D54+'Iron and Steel'!D54+'Non-Ferrous Metals'!D54+Cement!D54+Chemicals!D54+PulpPaperPrint!D54+Food!D54+Other!D54</f>
        <v>0</v>
      </c>
      <c r="E54" s="16">
        <f>'Energy Industry'!E54+'Iron and Steel'!E54+'Non-Ferrous Metals'!E54+Cement!E54+Chemicals!E54+PulpPaperPrint!E54+Food!E54+Other!E54</f>
        <v>0</v>
      </c>
      <c r="F54" s="16">
        <f>'Energy Industry'!F54+'Iron and Steel'!F54+'Non-Ferrous Metals'!F54+Cement!F54+Chemicals!F54+PulpPaperPrint!F54+Food!F54+Other!F54</f>
        <v>0</v>
      </c>
      <c r="G54" s="16">
        <f>'Energy Industry'!G54+'Iron and Steel'!G54+'Non-Ferrous Metals'!G54+Cement!G54+Chemicals!G54+PulpPaperPrint!G54+Food!G54+Other!G54</f>
        <v>0</v>
      </c>
      <c r="H54" s="16">
        <f>'Energy Industry'!H54+'Iron and Steel'!H54+'Non-Ferrous Metals'!H54+Cement!H54+Chemicals!H54+PulpPaperPrint!H54+Food!H54+Other!H54</f>
        <v>0</v>
      </c>
      <c r="I54" s="16">
        <f>'Energy Industry'!I54+'Iron and Steel'!I54+'Non-Ferrous Metals'!I54+Cement!I54+Chemicals!I54+PulpPaperPrint!I54+Food!I54+Other!I54</f>
        <v>0</v>
      </c>
      <c r="J54" s="16">
        <f>'Energy Industry'!J54+'Iron and Steel'!J54+'Non-Ferrous Metals'!J54+Cement!J54+Chemicals!J54+PulpPaperPrint!J54+Food!J54+Other!J54</f>
        <v>0</v>
      </c>
      <c r="K54" s="16">
        <f>'Energy Industry'!K54+'Iron and Steel'!K54+'Non-Ferrous Metals'!K54+Cement!K54+Chemicals!K54+PulpPaperPrint!K54+Food!K54+Other!K54</f>
        <v>0</v>
      </c>
      <c r="L54" s="16">
        <f>'Energy Industry'!L54+'Iron and Steel'!L54+'Non-Ferrous Metals'!L54+Cement!L54+Chemicals!L54+PulpPaperPrint!L54+Food!L54+Other!L54</f>
        <v>0</v>
      </c>
      <c r="M54" s="16">
        <f>'Energy Industry'!M54+'Iron and Steel'!M54+'Non-Ferrous Metals'!M54+Cement!M54+Chemicals!M54+PulpPaperPrint!M54+Food!M54+Other!M54</f>
        <v>0</v>
      </c>
      <c r="N54" s="16">
        <f>'Energy Industry'!N54+'Iron and Steel'!N54+'Non-Ferrous Metals'!N54+Cement!N54+Chemicals!N54+PulpPaperPrint!N54+Food!N54+Other!N54</f>
        <v>0</v>
      </c>
      <c r="O54" s="17">
        <f t="shared" si="14"/>
        <v>0</v>
      </c>
      <c r="Q54" s="15">
        <v>2010</v>
      </c>
      <c r="R54" s="16">
        <f t="shared" si="2"/>
        <v>0</v>
      </c>
      <c r="S54" s="16">
        <f t="shared" si="3"/>
        <v>0</v>
      </c>
      <c r="T54" s="16">
        <f t="shared" si="4"/>
        <v>0</v>
      </c>
      <c r="U54" s="16">
        <f t="shared" si="5"/>
        <v>0</v>
      </c>
      <c r="V54" s="16">
        <f t="shared" si="6"/>
        <v>0</v>
      </c>
      <c r="W54" s="16">
        <f t="shared" si="7"/>
        <v>0</v>
      </c>
      <c r="X54" s="16">
        <f t="shared" si="8"/>
        <v>0</v>
      </c>
      <c r="Y54" s="16">
        <f t="shared" si="9"/>
        <v>0</v>
      </c>
      <c r="Z54" s="16">
        <f t="shared" si="10"/>
        <v>0</v>
      </c>
      <c r="AA54" s="16">
        <f t="shared" si="11"/>
        <v>0</v>
      </c>
      <c r="AB54" s="16">
        <f t="shared" si="12"/>
        <v>0</v>
      </c>
      <c r="AC54" s="16">
        <f t="shared" si="13"/>
        <v>0</v>
      </c>
      <c r="AD54" s="17">
        <f t="shared" si="15"/>
        <v>0</v>
      </c>
    </row>
    <row r="55" spans="2:30" ht="12.75">
      <c r="B55" s="15">
        <v>2011</v>
      </c>
      <c r="C55" s="16">
        <f>'Energy Industry'!C55+'Iron and Steel'!C55+'Non-Ferrous Metals'!C55+Cement!C55+Chemicals!C55+PulpPaperPrint!C55+Food!C55+Other!C55</f>
        <v>0</v>
      </c>
      <c r="D55" s="16">
        <f>'Energy Industry'!D55+'Iron and Steel'!D55+'Non-Ferrous Metals'!D55+Cement!D55+Chemicals!D55+PulpPaperPrint!D55+Food!D55+Other!D55</f>
        <v>0</v>
      </c>
      <c r="E55" s="16">
        <f>'Energy Industry'!E55+'Iron and Steel'!E55+'Non-Ferrous Metals'!E55+Cement!E55+Chemicals!E55+PulpPaperPrint!E55+Food!E55+Other!E55</f>
        <v>0</v>
      </c>
      <c r="F55" s="16">
        <f>'Energy Industry'!F55+'Iron and Steel'!F55+'Non-Ferrous Metals'!F55+Cement!F55+Chemicals!F55+PulpPaperPrint!F55+Food!F55+Other!F55</f>
        <v>0</v>
      </c>
      <c r="G55" s="16">
        <f>'Energy Industry'!G55+'Iron and Steel'!G55+'Non-Ferrous Metals'!G55+Cement!G55+Chemicals!G55+PulpPaperPrint!G55+Food!G55+Other!G55</f>
        <v>0</v>
      </c>
      <c r="H55" s="16">
        <f>'Energy Industry'!H55+'Iron and Steel'!H55+'Non-Ferrous Metals'!H55+Cement!H55+Chemicals!H55+PulpPaperPrint!H55+Food!H55+Other!H55</f>
        <v>0</v>
      </c>
      <c r="I55" s="16">
        <f>'Energy Industry'!I55+'Iron and Steel'!I55+'Non-Ferrous Metals'!I55+Cement!I55+Chemicals!I55+PulpPaperPrint!I55+Food!I55+Other!I55</f>
        <v>0</v>
      </c>
      <c r="J55" s="16">
        <f>'Energy Industry'!J55+'Iron and Steel'!J55+'Non-Ferrous Metals'!J55+Cement!J55+Chemicals!J55+PulpPaperPrint!J55+Food!J55+Other!J55</f>
        <v>0</v>
      </c>
      <c r="K55" s="16">
        <f>'Energy Industry'!K55+'Iron and Steel'!K55+'Non-Ferrous Metals'!K55+Cement!K55+Chemicals!K55+PulpPaperPrint!K55+Food!K55+Other!K55</f>
        <v>0</v>
      </c>
      <c r="L55" s="16">
        <f>'Energy Industry'!L55+'Iron and Steel'!L55+'Non-Ferrous Metals'!L55+Cement!L55+Chemicals!L55+PulpPaperPrint!L55+Food!L55+Other!L55</f>
        <v>0</v>
      </c>
      <c r="M55" s="16">
        <f>'Energy Industry'!M55+'Iron and Steel'!M55+'Non-Ferrous Metals'!M55+Cement!M55+Chemicals!M55+PulpPaperPrint!M55+Food!M55+Other!M55</f>
        <v>0</v>
      </c>
      <c r="N55" s="16">
        <f>'Energy Industry'!N55+'Iron and Steel'!N55+'Non-Ferrous Metals'!N55+Cement!N55+Chemicals!N55+PulpPaperPrint!N55+Food!N55+Other!N55</f>
        <v>0</v>
      </c>
      <c r="O55" s="17">
        <f t="shared" si="14"/>
        <v>0</v>
      </c>
      <c r="Q55" s="15">
        <v>2011</v>
      </c>
      <c r="R55" s="16">
        <f t="shared" si="2"/>
        <v>0</v>
      </c>
      <c r="S55" s="16">
        <f t="shared" si="3"/>
        <v>0</v>
      </c>
      <c r="T55" s="16">
        <f t="shared" si="4"/>
        <v>0</v>
      </c>
      <c r="U55" s="16">
        <f t="shared" si="5"/>
        <v>0</v>
      </c>
      <c r="V55" s="16">
        <f t="shared" si="6"/>
        <v>0</v>
      </c>
      <c r="W55" s="16">
        <f t="shared" si="7"/>
        <v>0</v>
      </c>
      <c r="X55" s="16">
        <f t="shared" si="8"/>
        <v>0</v>
      </c>
      <c r="Y55" s="16">
        <f t="shared" si="9"/>
        <v>0</v>
      </c>
      <c r="Z55" s="16">
        <f t="shared" si="10"/>
        <v>0</v>
      </c>
      <c r="AA55" s="16">
        <f t="shared" si="11"/>
        <v>0</v>
      </c>
      <c r="AB55" s="16">
        <f t="shared" si="12"/>
        <v>0</v>
      </c>
      <c r="AC55" s="16">
        <f t="shared" si="13"/>
        <v>0</v>
      </c>
      <c r="AD55" s="17">
        <f t="shared" si="15"/>
        <v>0</v>
      </c>
    </row>
    <row r="56" spans="2:30" ht="12.75">
      <c r="B56" s="15">
        <v>2012</v>
      </c>
      <c r="C56" s="16">
        <f>'Energy Industry'!C56+'Iron and Steel'!C56+'Non-Ferrous Metals'!C56+Cement!C56+Chemicals!C56+PulpPaperPrint!C56+Food!C56+Other!C56</f>
        <v>0</v>
      </c>
      <c r="D56" s="16">
        <f>'Energy Industry'!D56+'Iron and Steel'!D56+'Non-Ferrous Metals'!D56+Cement!D56+Chemicals!D56+PulpPaperPrint!D56+Food!D56+Other!D56</f>
        <v>0</v>
      </c>
      <c r="E56" s="16">
        <f>'Energy Industry'!E56+'Iron and Steel'!E56+'Non-Ferrous Metals'!E56+Cement!E56+Chemicals!E56+PulpPaperPrint!E56+Food!E56+Other!E56</f>
        <v>0</v>
      </c>
      <c r="F56" s="16">
        <f>'Energy Industry'!F56+'Iron and Steel'!F56+'Non-Ferrous Metals'!F56+Cement!F56+Chemicals!F56+PulpPaperPrint!F56+Food!F56+Other!F56</f>
        <v>0</v>
      </c>
      <c r="G56" s="16">
        <f>'Energy Industry'!G56+'Iron and Steel'!G56+'Non-Ferrous Metals'!G56+Cement!G56+Chemicals!G56+PulpPaperPrint!G56+Food!G56+Other!G56</f>
        <v>0</v>
      </c>
      <c r="H56" s="16">
        <f>'Energy Industry'!H56+'Iron and Steel'!H56+'Non-Ferrous Metals'!H56+Cement!H56+Chemicals!H56+PulpPaperPrint!H56+Food!H56+Other!H56</f>
        <v>0</v>
      </c>
      <c r="I56" s="16">
        <f>'Energy Industry'!I56+'Iron and Steel'!I56+'Non-Ferrous Metals'!I56+Cement!I56+Chemicals!I56+PulpPaperPrint!I56+Food!I56+Other!I56</f>
        <v>0</v>
      </c>
      <c r="J56" s="16">
        <f>'Energy Industry'!J56+'Iron and Steel'!J56+'Non-Ferrous Metals'!J56+Cement!J56+Chemicals!J56+PulpPaperPrint!J56+Food!J56+Other!J56</f>
        <v>0</v>
      </c>
      <c r="K56" s="16">
        <f>'Energy Industry'!K56+'Iron and Steel'!K56+'Non-Ferrous Metals'!K56+Cement!K56+Chemicals!K56+PulpPaperPrint!K56+Food!K56+Other!K56</f>
        <v>0</v>
      </c>
      <c r="L56" s="16">
        <f>'Energy Industry'!L56+'Iron and Steel'!L56+'Non-Ferrous Metals'!L56+Cement!L56+Chemicals!L56+PulpPaperPrint!L56+Food!L56+Other!L56</f>
        <v>0</v>
      </c>
      <c r="M56" s="16">
        <f>'Energy Industry'!M56+'Iron and Steel'!M56+'Non-Ferrous Metals'!M56+Cement!M56+Chemicals!M56+PulpPaperPrint!M56+Food!M56+Other!M56</f>
        <v>0</v>
      </c>
      <c r="N56" s="16">
        <f>'Energy Industry'!N56+'Iron and Steel'!N56+'Non-Ferrous Metals'!N56+Cement!N56+Chemicals!N56+PulpPaperPrint!N56+Food!N56+Other!N56</f>
        <v>0</v>
      </c>
      <c r="O56" s="17">
        <f t="shared" si="14"/>
        <v>0</v>
      </c>
      <c r="Q56" s="15">
        <v>2012</v>
      </c>
      <c r="R56" s="16">
        <f t="shared" si="2"/>
        <v>0</v>
      </c>
      <c r="S56" s="16">
        <f t="shared" si="3"/>
        <v>0</v>
      </c>
      <c r="T56" s="16">
        <f t="shared" si="4"/>
        <v>0</v>
      </c>
      <c r="U56" s="16">
        <f t="shared" si="5"/>
        <v>0</v>
      </c>
      <c r="V56" s="16">
        <f t="shared" si="6"/>
        <v>0</v>
      </c>
      <c r="W56" s="16">
        <f t="shared" si="7"/>
        <v>0</v>
      </c>
      <c r="X56" s="16">
        <f t="shared" si="8"/>
        <v>0</v>
      </c>
      <c r="Y56" s="16">
        <f t="shared" si="9"/>
        <v>0</v>
      </c>
      <c r="Z56" s="16">
        <f t="shared" si="10"/>
        <v>0</v>
      </c>
      <c r="AA56" s="16">
        <f t="shared" si="11"/>
        <v>0</v>
      </c>
      <c r="AB56" s="16">
        <f t="shared" si="12"/>
        <v>0</v>
      </c>
      <c r="AC56" s="16">
        <f t="shared" si="13"/>
        <v>0</v>
      </c>
      <c r="AD56" s="17">
        <f t="shared" si="15"/>
        <v>0</v>
      </c>
    </row>
    <row r="58" spans="1:17" ht="12.75">
      <c r="A58" s="1" t="s">
        <v>30</v>
      </c>
      <c r="B58" s="14" t="s">
        <v>31</v>
      </c>
      <c r="Q58" s="1" t="s">
        <v>35</v>
      </c>
    </row>
    <row r="59" spans="3:23" ht="12.75">
      <c r="C59" s="39" t="s">
        <v>36</v>
      </c>
      <c r="D59" s="40"/>
      <c r="E59" s="41" t="s">
        <v>37</v>
      </c>
      <c r="F59" s="41"/>
      <c r="G59" s="10" t="s">
        <v>33</v>
      </c>
      <c r="R59" s="39" t="s">
        <v>36</v>
      </c>
      <c r="S59" s="40"/>
      <c r="T59" s="41" t="s">
        <v>37</v>
      </c>
      <c r="U59" s="41"/>
      <c r="V59" s="9" t="s">
        <v>33</v>
      </c>
      <c r="W59" s="8"/>
    </row>
    <row r="60" spans="2:23" ht="12.75">
      <c r="B60" s="15" t="s">
        <v>0</v>
      </c>
      <c r="C60" s="10" t="s">
        <v>34</v>
      </c>
      <c r="D60" s="21" t="s">
        <v>32</v>
      </c>
      <c r="E60" s="10" t="s">
        <v>34</v>
      </c>
      <c r="F60" s="22" t="s">
        <v>32</v>
      </c>
      <c r="G60" s="10" t="s">
        <v>34</v>
      </c>
      <c r="Q60" s="15" t="s">
        <v>0</v>
      </c>
      <c r="R60" s="9" t="s">
        <v>34</v>
      </c>
      <c r="S60" s="11" t="s">
        <v>32</v>
      </c>
      <c r="T60" s="9" t="s">
        <v>34</v>
      </c>
      <c r="U60" s="12" t="s">
        <v>32</v>
      </c>
      <c r="V60" s="9" t="s">
        <v>34</v>
      </c>
      <c r="W60" s="8"/>
    </row>
    <row r="61" spans="2:23" ht="12.75">
      <c r="B61" s="15">
        <v>1990</v>
      </c>
      <c r="C61" s="16">
        <f>C7+D7+H7+K7+M7+N7</f>
        <v>83444.9888441431</v>
      </c>
      <c r="D61" s="16">
        <f>C34+D34+H34+K34+M34+N34</f>
        <v>6090.0877524978805</v>
      </c>
      <c r="E61" s="16">
        <f>J7</f>
        <v>10281.764263451518</v>
      </c>
      <c r="F61" s="16">
        <f>J34</f>
        <v>756.7378497900315</v>
      </c>
      <c r="G61" s="16">
        <f>E7</f>
        <v>62053.200000000004</v>
      </c>
      <c r="Q61" s="15">
        <v>1990</v>
      </c>
      <c r="R61" s="16">
        <f>R7+S7+W7+Z7+AB7+AC7</f>
        <v>85731.0144990577</v>
      </c>
      <c r="S61" s="16">
        <f>R34+S34+W34+Z34+AB34+AC34</f>
        <v>6242.688531990682</v>
      </c>
      <c r="T61" s="16">
        <f>Y7</f>
        <v>10281.764263451518</v>
      </c>
      <c r="U61" s="16">
        <f>Y34</f>
        <v>756.7378497900316</v>
      </c>
      <c r="V61" s="16">
        <f>T7</f>
        <v>62188.449001868255</v>
      </c>
      <c r="W61" s="8"/>
    </row>
    <row r="62" spans="2:23" ht="12.75">
      <c r="B62" s="15">
        <v>1991</v>
      </c>
      <c r="C62" s="16">
        <f aca="true" t="shared" si="16" ref="C62:C83">C8+D8+H8+K8+M8+N8</f>
        <v>83088.25284887129</v>
      </c>
      <c r="D62" s="16">
        <f aca="true" t="shared" si="17" ref="D62:D83">C35+D35+H35+K35+M35+N35</f>
        <v>5943.320848884425</v>
      </c>
      <c r="E62" s="16">
        <f aca="true" t="shared" si="18" ref="E62:E83">J8</f>
        <v>9659.026204003832</v>
      </c>
      <c r="F62" s="16">
        <f aca="true" t="shared" si="19" ref="F62:F83">J35</f>
        <v>710.9043286146821</v>
      </c>
      <c r="G62" s="16">
        <f aca="true" t="shared" si="20" ref="G62:G83">E8</f>
        <v>62118</v>
      </c>
      <c r="Q62" s="15">
        <v>1991</v>
      </c>
      <c r="R62" s="16">
        <f aca="true" t="shared" si="21" ref="R62:R83">R8+S8+W8+Z8+AB8+AC8</f>
        <v>82347.68050333092</v>
      </c>
      <c r="S62" s="16">
        <f aca="true" t="shared" si="22" ref="S62:S83">R35+S35+W35+Z35+AB35+AC35</f>
        <v>5893.962092174074</v>
      </c>
      <c r="T62" s="16">
        <f aca="true" t="shared" si="23" ref="T62:T83">Y8</f>
        <v>9659.026204003832</v>
      </c>
      <c r="U62" s="16">
        <f aca="true" t="shared" si="24" ref="U62:U83">Y35</f>
        <v>710.904328614682</v>
      </c>
      <c r="V62" s="16">
        <f aca="true" t="shared" si="25" ref="V62:V83">T8</f>
        <v>62074.160559126874</v>
      </c>
      <c r="W62" s="8"/>
    </row>
    <row r="63" spans="2:23" ht="12.75">
      <c r="B63" s="15">
        <v>1992</v>
      </c>
      <c r="C63" s="16">
        <f t="shared" si="16"/>
        <v>79918.26014530996</v>
      </c>
      <c r="D63" s="16">
        <f t="shared" si="17"/>
        <v>5639.24172017304</v>
      </c>
      <c r="E63" s="16">
        <f t="shared" si="18"/>
        <v>9635.877229976584</v>
      </c>
      <c r="F63" s="16">
        <f t="shared" si="19"/>
        <v>709.2005641262765</v>
      </c>
      <c r="G63" s="16">
        <f t="shared" si="20"/>
        <v>60732</v>
      </c>
      <c r="Q63" s="15">
        <v>1992</v>
      </c>
      <c r="R63" s="16">
        <f t="shared" si="21"/>
        <v>80870.59511773787</v>
      </c>
      <c r="S63" s="16">
        <f t="shared" si="22"/>
        <v>5702.667941545041</v>
      </c>
      <c r="T63" s="16">
        <f t="shared" si="23"/>
        <v>9635.877229976584</v>
      </c>
      <c r="U63" s="16">
        <f t="shared" si="24"/>
        <v>709.2005641262765</v>
      </c>
      <c r="V63" s="16">
        <f t="shared" si="25"/>
        <v>60788.64025176917</v>
      </c>
      <c r="W63" s="8"/>
    </row>
    <row r="64" spans="2:23" ht="12.75">
      <c r="B64" s="15">
        <v>1993</v>
      </c>
      <c r="C64" s="16">
        <f t="shared" si="16"/>
        <v>77374.05118385548</v>
      </c>
      <c r="D64" s="16">
        <f t="shared" si="17"/>
        <v>5387.014319973117</v>
      </c>
      <c r="E64" s="16">
        <f t="shared" si="18"/>
        <v>9646.80483201575</v>
      </c>
      <c r="F64" s="16">
        <f t="shared" si="19"/>
        <v>710.0048356363591</v>
      </c>
      <c r="G64" s="16">
        <f t="shared" si="20"/>
        <v>58323.6</v>
      </c>
      <c r="Q64" s="15">
        <v>1993</v>
      </c>
      <c r="R64" s="16">
        <f t="shared" si="21"/>
        <v>78287.18866970924</v>
      </c>
      <c r="S64" s="16">
        <f t="shared" si="22"/>
        <v>5447.6990265507775</v>
      </c>
      <c r="T64" s="16">
        <f t="shared" si="23"/>
        <v>9646.80483201575</v>
      </c>
      <c r="U64" s="16">
        <f t="shared" si="24"/>
        <v>710.0048356363592</v>
      </c>
      <c r="V64" s="16">
        <f t="shared" si="25"/>
        <v>58378.1919976805</v>
      </c>
      <c r="W64" s="8"/>
    </row>
    <row r="65" spans="2:23" ht="12.75">
      <c r="B65" s="15">
        <v>1994</v>
      </c>
      <c r="C65" s="16">
        <f t="shared" si="16"/>
        <v>79169.3669629291</v>
      </c>
      <c r="D65" s="16">
        <f t="shared" si="17"/>
        <v>5495.24780514667</v>
      </c>
      <c r="E65" s="16">
        <f t="shared" si="18"/>
        <v>9991.525702475019</v>
      </c>
      <c r="F65" s="16">
        <f t="shared" si="19"/>
        <v>735.3762917021613</v>
      </c>
      <c r="G65" s="16">
        <f t="shared" si="20"/>
        <v>57232.8</v>
      </c>
      <c r="Q65" s="15">
        <v>1994</v>
      </c>
      <c r="R65" s="16">
        <f t="shared" si="21"/>
        <v>81922.3344161052</v>
      </c>
      <c r="S65" s="16">
        <f t="shared" si="22"/>
        <v>5678.132532942436</v>
      </c>
      <c r="T65" s="16">
        <f t="shared" si="23"/>
        <v>9991.525702475019</v>
      </c>
      <c r="U65" s="16">
        <f t="shared" si="24"/>
        <v>735.3762917021613</v>
      </c>
      <c r="V65" s="16">
        <f t="shared" si="25"/>
        <v>57397.34639314599</v>
      </c>
      <c r="W65" s="8"/>
    </row>
    <row r="66" spans="2:23" ht="12.75">
      <c r="B66" s="15">
        <v>1995</v>
      </c>
      <c r="C66" s="16">
        <f t="shared" si="16"/>
        <v>79016.37674532924</v>
      </c>
      <c r="D66" s="16">
        <f t="shared" si="17"/>
        <v>5449.811885447279</v>
      </c>
      <c r="E66" s="16">
        <f t="shared" si="18"/>
        <v>9045.533177439092</v>
      </c>
      <c r="F66" s="16">
        <f t="shared" si="19"/>
        <v>665.7512418595172</v>
      </c>
      <c r="G66" s="16">
        <f t="shared" si="20"/>
        <v>57934.8</v>
      </c>
      <c r="Q66" s="15">
        <v>1995</v>
      </c>
      <c r="R66" s="16">
        <f t="shared" si="21"/>
        <v>80034.48107916543</v>
      </c>
      <c r="S66" s="16">
        <f t="shared" si="22"/>
        <v>5517.280129804506</v>
      </c>
      <c r="T66" s="16">
        <f t="shared" si="23"/>
        <v>9045.533177439092</v>
      </c>
      <c r="U66" s="16">
        <f t="shared" si="24"/>
        <v>665.7512418595172</v>
      </c>
      <c r="V66" s="16">
        <f t="shared" si="25"/>
        <v>57996.32748417668</v>
      </c>
      <c r="W66" s="8"/>
    </row>
    <row r="67" spans="2:23" ht="12.75">
      <c r="B67" s="15">
        <v>1996</v>
      </c>
      <c r="C67" s="16">
        <f t="shared" si="16"/>
        <v>79549.84469408912</v>
      </c>
      <c r="D67" s="16">
        <f t="shared" si="17"/>
        <v>5395.0984112625865</v>
      </c>
      <c r="E67" s="16">
        <f t="shared" si="18"/>
        <v>8540.389202969292</v>
      </c>
      <c r="F67" s="16">
        <f t="shared" si="19"/>
        <v>628.5726453385398</v>
      </c>
      <c r="G67" s="16">
        <f t="shared" si="20"/>
        <v>57585.6</v>
      </c>
      <c r="Q67" s="15">
        <v>1996</v>
      </c>
      <c r="R67" s="16">
        <f t="shared" si="21"/>
        <v>78683.76776875892</v>
      </c>
      <c r="S67" s="16">
        <f t="shared" si="22"/>
        <v>5337.749477856781</v>
      </c>
      <c r="T67" s="16">
        <f t="shared" si="23"/>
        <v>8540.389202969292</v>
      </c>
      <c r="U67" s="16">
        <f t="shared" si="24"/>
        <v>628.5726453385398</v>
      </c>
      <c r="V67" s="16">
        <f t="shared" si="25"/>
        <v>57533.40876772358</v>
      </c>
      <c r="W67" s="8"/>
    </row>
    <row r="68" spans="2:23" ht="12.75">
      <c r="B68" s="15">
        <v>1997</v>
      </c>
      <c r="C68" s="16">
        <f t="shared" si="16"/>
        <v>78816.1268978534</v>
      </c>
      <c r="D68" s="16">
        <f t="shared" si="17"/>
        <v>5307.107957958085</v>
      </c>
      <c r="E68" s="16">
        <f t="shared" si="18"/>
        <v>8653.562011276865</v>
      </c>
      <c r="F68" s="16">
        <f t="shared" si="19"/>
        <v>636.9021640299773</v>
      </c>
      <c r="G68" s="16">
        <f t="shared" si="20"/>
        <v>58424.4</v>
      </c>
      <c r="Q68" s="15">
        <v>1997</v>
      </c>
      <c r="R68" s="16">
        <f t="shared" si="21"/>
        <v>80413.12189860005</v>
      </c>
      <c r="S68" s="16">
        <f t="shared" si="22"/>
        <v>5412.762946846462</v>
      </c>
      <c r="T68" s="16">
        <f t="shared" si="23"/>
        <v>8653.562011276865</v>
      </c>
      <c r="U68" s="16">
        <f t="shared" si="24"/>
        <v>636.9021640299771</v>
      </c>
      <c r="V68" s="16">
        <f t="shared" si="25"/>
        <v>58520.33988323371</v>
      </c>
      <c r="W68" s="8"/>
    </row>
    <row r="69" spans="2:23" ht="12.75">
      <c r="B69" s="15">
        <v>1998</v>
      </c>
      <c r="C69" s="16">
        <f t="shared" si="16"/>
        <v>81020.9065186597</v>
      </c>
      <c r="D69" s="16">
        <f t="shared" si="17"/>
        <v>5419.731718730679</v>
      </c>
      <c r="E69" s="16">
        <f t="shared" si="18"/>
        <v>8709.059141579888</v>
      </c>
      <c r="F69" s="16">
        <f t="shared" si="19"/>
        <v>640.9867528202797</v>
      </c>
      <c r="G69" s="16">
        <f t="shared" si="20"/>
        <v>59972.4</v>
      </c>
      <c r="Q69" s="15">
        <v>1998</v>
      </c>
      <c r="R69" s="16">
        <f t="shared" si="21"/>
        <v>81991.49164764049</v>
      </c>
      <c r="S69" s="16">
        <f t="shared" si="22"/>
        <v>5483.904925402672</v>
      </c>
      <c r="T69" s="16">
        <f t="shared" si="23"/>
        <v>8709.059141579888</v>
      </c>
      <c r="U69" s="16">
        <f t="shared" si="24"/>
        <v>640.9867528202797</v>
      </c>
      <c r="V69" s="16">
        <f t="shared" si="25"/>
        <v>60030.545799769156</v>
      </c>
      <c r="W69" s="8"/>
    </row>
    <row r="70" spans="2:23" ht="12.75">
      <c r="B70" s="15">
        <v>1999</v>
      </c>
      <c r="C70" s="16">
        <f t="shared" si="16"/>
        <v>81880.83927573268</v>
      </c>
      <c r="D70" s="16">
        <f t="shared" si="17"/>
        <v>5456.233068002067</v>
      </c>
      <c r="E70" s="16">
        <f t="shared" si="18"/>
        <v>8407.295826574466</v>
      </c>
      <c r="F70" s="16">
        <f t="shared" si="19"/>
        <v>618.7769728358807</v>
      </c>
      <c r="G70" s="16">
        <f t="shared" si="20"/>
        <v>61282.8</v>
      </c>
      <c r="Q70" s="15">
        <v>1999</v>
      </c>
      <c r="R70" s="16">
        <f t="shared" si="21"/>
        <v>83293.07637324506</v>
      </c>
      <c r="S70" s="16">
        <f t="shared" si="22"/>
        <v>5549.54488683125</v>
      </c>
      <c r="T70" s="16">
        <f t="shared" si="23"/>
        <v>8407.295826574466</v>
      </c>
      <c r="U70" s="16">
        <f t="shared" si="24"/>
        <v>618.7769728358805</v>
      </c>
      <c r="V70" s="16">
        <f t="shared" si="25"/>
        <v>61367.56944340895</v>
      </c>
      <c r="W70" s="8"/>
    </row>
    <row r="71" spans="2:23" ht="12.75">
      <c r="B71" s="15">
        <v>2000</v>
      </c>
      <c r="C71" s="16">
        <f t="shared" si="16"/>
        <v>82133.68130809194</v>
      </c>
      <c r="D71" s="16">
        <f t="shared" si="17"/>
        <v>5490.338336603828</v>
      </c>
      <c r="E71" s="16">
        <f t="shared" si="18"/>
        <v>8660.412299173107</v>
      </c>
      <c r="F71" s="16">
        <f t="shared" si="19"/>
        <v>637.4063452191406</v>
      </c>
      <c r="G71" s="16">
        <f t="shared" si="20"/>
        <v>65084.4</v>
      </c>
      <c r="Q71" s="15">
        <v>2000</v>
      </c>
      <c r="R71" s="16">
        <f t="shared" si="21"/>
        <v>84692.76730193882</v>
      </c>
      <c r="S71" s="16">
        <f t="shared" si="22"/>
        <v>5659.103447506096</v>
      </c>
      <c r="T71" s="16">
        <f t="shared" si="23"/>
        <v>8660.412299173107</v>
      </c>
      <c r="U71" s="16">
        <f t="shared" si="24"/>
        <v>637.4063452191407</v>
      </c>
      <c r="V71" s="16">
        <f t="shared" si="25"/>
        <v>65240.46091781059</v>
      </c>
      <c r="W71" s="8"/>
    </row>
    <row r="72" spans="2:23" ht="12.75">
      <c r="B72" s="15">
        <v>2001</v>
      </c>
      <c r="C72" s="16">
        <f t="shared" si="16"/>
        <v>82795.71000311972</v>
      </c>
      <c r="D72" s="16">
        <f t="shared" si="17"/>
        <v>5543.312198328162</v>
      </c>
      <c r="E72" s="16">
        <f t="shared" si="18"/>
        <v>8942.390859344157</v>
      </c>
      <c r="F72" s="16">
        <f t="shared" si="19"/>
        <v>658.15996724773</v>
      </c>
      <c r="G72" s="16">
        <f t="shared" si="20"/>
        <v>66063.6</v>
      </c>
      <c r="Q72" s="15">
        <v>2001</v>
      </c>
      <c r="R72" s="16">
        <f t="shared" si="21"/>
        <v>84437.86250440059</v>
      </c>
      <c r="S72" s="16">
        <f t="shared" si="22"/>
        <v>5651.563115775322</v>
      </c>
      <c r="T72" s="16">
        <f t="shared" si="23"/>
        <v>8942.390859344157</v>
      </c>
      <c r="U72" s="16">
        <f t="shared" si="24"/>
        <v>658.1599672477299</v>
      </c>
      <c r="V72" s="16">
        <f t="shared" si="25"/>
        <v>66163.73342131269</v>
      </c>
      <c r="W72" s="8"/>
    </row>
    <row r="73" spans="2:23" ht="12.75">
      <c r="B73" s="15">
        <v>2002</v>
      </c>
      <c r="C73" s="16">
        <f t="shared" si="16"/>
        <v>80677.74062580006</v>
      </c>
      <c r="D73" s="16">
        <f t="shared" si="17"/>
        <v>5375.980930680458</v>
      </c>
      <c r="E73" s="16">
        <f t="shared" si="18"/>
        <v>9110.382911215234</v>
      </c>
      <c r="F73" s="16">
        <f t="shared" si="19"/>
        <v>670.5241822654411</v>
      </c>
      <c r="G73" s="16">
        <f t="shared" si="20"/>
        <v>65451.6</v>
      </c>
      <c r="Q73" s="15">
        <v>2002</v>
      </c>
      <c r="R73" s="16">
        <f t="shared" si="21"/>
        <v>82862.6407316507</v>
      </c>
      <c r="S73" s="16">
        <f t="shared" si="22"/>
        <v>5519.870690994874</v>
      </c>
      <c r="T73" s="16">
        <f t="shared" si="23"/>
        <v>9110.382911215234</v>
      </c>
      <c r="U73" s="16">
        <f t="shared" si="24"/>
        <v>670.5241822654411</v>
      </c>
      <c r="V73" s="16">
        <f t="shared" si="25"/>
        <v>65585.31628141589</v>
      </c>
      <c r="W73" s="8"/>
    </row>
    <row r="74" spans="2:23" ht="12.75">
      <c r="B74" s="15">
        <v>2003</v>
      </c>
      <c r="C74" s="16">
        <f t="shared" si="16"/>
        <v>80265.2536939854</v>
      </c>
      <c r="D74" s="16">
        <f t="shared" si="17"/>
        <v>5346.749820725478</v>
      </c>
      <c r="E74" s="16">
        <f t="shared" si="18"/>
        <v>8943.035949643372</v>
      </c>
      <c r="F74" s="16">
        <f t="shared" si="19"/>
        <v>658.2074458937522</v>
      </c>
      <c r="G74" s="16">
        <f t="shared" si="20"/>
        <v>65847.6</v>
      </c>
      <c r="Q74" s="15">
        <v>2003</v>
      </c>
      <c r="R74" s="16">
        <f t="shared" si="21"/>
        <v>81351.18393595253</v>
      </c>
      <c r="S74" s="16">
        <f t="shared" si="22"/>
        <v>5418.203490341621</v>
      </c>
      <c r="T74" s="16">
        <f t="shared" si="23"/>
        <v>8943.035949643372</v>
      </c>
      <c r="U74" s="16">
        <f t="shared" si="24"/>
        <v>658.2074458937522</v>
      </c>
      <c r="V74" s="16">
        <f t="shared" si="25"/>
        <v>65914.66413413217</v>
      </c>
      <c r="W74" s="8"/>
    </row>
    <row r="75" spans="2:23" ht="12.75">
      <c r="B75" s="15">
        <v>2004</v>
      </c>
      <c r="C75" s="16">
        <f t="shared" si="16"/>
        <v>80092.29548861964</v>
      </c>
      <c r="D75" s="16">
        <f t="shared" si="17"/>
        <v>5306.138186226079</v>
      </c>
      <c r="E75" s="16">
        <f t="shared" si="18"/>
        <v>9173.778923296268</v>
      </c>
      <c r="F75" s="16">
        <f t="shared" si="19"/>
        <v>675.1901287546052</v>
      </c>
      <c r="G75" s="16">
        <f t="shared" si="20"/>
        <v>67110</v>
      </c>
      <c r="Q75" s="15">
        <v>2004</v>
      </c>
      <c r="R75" s="16">
        <f t="shared" si="21"/>
        <v>81251.39689559929</v>
      </c>
      <c r="S75" s="16">
        <f t="shared" si="22"/>
        <v>5382.384978295542</v>
      </c>
      <c r="T75" s="16">
        <f t="shared" si="23"/>
        <v>9173.778923296268</v>
      </c>
      <c r="U75" s="16">
        <f t="shared" si="24"/>
        <v>675.1901287546053</v>
      </c>
      <c r="V75" s="16">
        <f t="shared" si="25"/>
        <v>67181.97137177025</v>
      </c>
      <c r="W75" s="8"/>
    </row>
    <row r="76" spans="2:23" ht="12.75">
      <c r="B76" s="15">
        <v>2005</v>
      </c>
      <c r="C76" s="16">
        <f t="shared" si="16"/>
        <v>81018.14193925823</v>
      </c>
      <c r="D76" s="16">
        <f t="shared" si="17"/>
        <v>5376.779490827266</v>
      </c>
      <c r="E76" s="16">
        <f t="shared" si="18"/>
        <v>9457.806206540798</v>
      </c>
      <c r="F76" s="16">
        <f t="shared" si="19"/>
        <v>696.0945368014027</v>
      </c>
      <c r="G76" s="16">
        <f t="shared" si="20"/>
        <v>68030</v>
      </c>
      <c r="Q76" s="15">
        <v>2005</v>
      </c>
      <c r="R76" s="16">
        <f t="shared" si="21"/>
        <v>81344.16351569064</v>
      </c>
      <c r="S76" s="16">
        <f t="shared" si="22"/>
        <v>5398.2184012678445</v>
      </c>
      <c r="T76" s="16">
        <f t="shared" si="23"/>
        <v>9457.806206540798</v>
      </c>
      <c r="U76" s="16">
        <f t="shared" si="24"/>
        <v>696.0945368014027</v>
      </c>
      <c r="V76" s="16">
        <f t="shared" si="25"/>
        <v>68050.3317848239</v>
      </c>
      <c r="W76" s="8"/>
    </row>
    <row r="77" spans="2:23" ht="12.75">
      <c r="B77" s="15">
        <v>2006</v>
      </c>
      <c r="C77" s="16">
        <f t="shared" si="16"/>
        <v>80331.84519783975</v>
      </c>
      <c r="D77" s="16">
        <f t="shared" si="17"/>
        <v>5322.835988499806</v>
      </c>
      <c r="E77" s="16">
        <f t="shared" si="18"/>
        <v>9879.649465565994</v>
      </c>
      <c r="F77" s="16">
        <f t="shared" si="19"/>
        <v>727.1422006656569</v>
      </c>
      <c r="G77" s="16">
        <f t="shared" si="20"/>
        <v>68390</v>
      </c>
      <c r="Q77" s="15">
        <v>2006</v>
      </c>
      <c r="R77" s="16">
        <f t="shared" si="21"/>
        <v>81990.81358775515</v>
      </c>
      <c r="S77" s="16">
        <f t="shared" si="22"/>
        <v>5432.843191096778</v>
      </c>
      <c r="T77" s="16">
        <f t="shared" si="23"/>
        <v>9879.649465565994</v>
      </c>
      <c r="U77" s="16">
        <f t="shared" si="24"/>
        <v>727.142200665657</v>
      </c>
      <c r="V77" s="16">
        <f t="shared" si="25"/>
        <v>68488.6409794023</v>
      </c>
      <c r="W77" s="8"/>
    </row>
    <row r="78" spans="2:23" ht="12.75">
      <c r="B78" s="15">
        <v>2007</v>
      </c>
      <c r="C78" s="16">
        <f t="shared" si="16"/>
        <v>0</v>
      </c>
      <c r="D78" s="16">
        <f t="shared" si="17"/>
        <v>0</v>
      </c>
      <c r="E78" s="16">
        <f t="shared" si="18"/>
        <v>0</v>
      </c>
      <c r="F78" s="16">
        <f t="shared" si="19"/>
        <v>0</v>
      </c>
      <c r="G78" s="16">
        <f t="shared" si="20"/>
        <v>0</v>
      </c>
      <c r="Q78" s="15">
        <v>2007</v>
      </c>
      <c r="R78" s="16">
        <f t="shared" si="21"/>
        <v>0</v>
      </c>
      <c r="S78" s="16">
        <f t="shared" si="22"/>
        <v>0</v>
      </c>
      <c r="T78" s="16">
        <f t="shared" si="23"/>
        <v>0</v>
      </c>
      <c r="U78" s="16">
        <f t="shared" si="24"/>
        <v>0</v>
      </c>
      <c r="V78" s="16">
        <f t="shared" si="25"/>
        <v>0</v>
      </c>
      <c r="W78" s="8"/>
    </row>
    <row r="79" spans="2:23" ht="12.75">
      <c r="B79" s="15">
        <v>2008</v>
      </c>
      <c r="C79" s="16">
        <f t="shared" si="16"/>
        <v>0</v>
      </c>
      <c r="D79" s="16">
        <f t="shared" si="17"/>
        <v>0</v>
      </c>
      <c r="E79" s="16">
        <f t="shared" si="18"/>
        <v>0</v>
      </c>
      <c r="F79" s="16">
        <f t="shared" si="19"/>
        <v>0</v>
      </c>
      <c r="G79" s="16">
        <f t="shared" si="20"/>
        <v>0</v>
      </c>
      <c r="Q79" s="15">
        <v>2008</v>
      </c>
      <c r="R79" s="16">
        <f t="shared" si="21"/>
        <v>0</v>
      </c>
      <c r="S79" s="16">
        <f t="shared" si="22"/>
        <v>0</v>
      </c>
      <c r="T79" s="16">
        <f t="shared" si="23"/>
        <v>0</v>
      </c>
      <c r="U79" s="16">
        <f t="shared" si="24"/>
        <v>0</v>
      </c>
      <c r="V79" s="16">
        <f t="shared" si="25"/>
        <v>0</v>
      </c>
      <c r="W79" s="8"/>
    </row>
    <row r="80" spans="2:23" ht="12.75">
      <c r="B80" s="15">
        <v>2009</v>
      </c>
      <c r="C80" s="16">
        <f t="shared" si="16"/>
        <v>0</v>
      </c>
      <c r="D80" s="16">
        <f t="shared" si="17"/>
        <v>0</v>
      </c>
      <c r="E80" s="16">
        <f t="shared" si="18"/>
        <v>0</v>
      </c>
      <c r="F80" s="16">
        <f t="shared" si="19"/>
        <v>0</v>
      </c>
      <c r="G80" s="16">
        <f t="shared" si="20"/>
        <v>0</v>
      </c>
      <c r="Q80" s="15">
        <v>2009</v>
      </c>
      <c r="R80" s="16">
        <f t="shared" si="21"/>
        <v>0</v>
      </c>
      <c r="S80" s="16">
        <f t="shared" si="22"/>
        <v>0</v>
      </c>
      <c r="T80" s="16">
        <f t="shared" si="23"/>
        <v>0</v>
      </c>
      <c r="U80" s="16">
        <f t="shared" si="24"/>
        <v>0</v>
      </c>
      <c r="V80" s="16">
        <f t="shared" si="25"/>
        <v>0</v>
      </c>
      <c r="W80" s="8"/>
    </row>
    <row r="81" spans="2:23" ht="12.75">
      <c r="B81" s="15">
        <v>2010</v>
      </c>
      <c r="C81" s="16">
        <f t="shared" si="16"/>
        <v>0</v>
      </c>
      <c r="D81" s="16">
        <f t="shared" si="17"/>
        <v>0</v>
      </c>
      <c r="E81" s="16">
        <f t="shared" si="18"/>
        <v>0</v>
      </c>
      <c r="F81" s="16">
        <f t="shared" si="19"/>
        <v>0</v>
      </c>
      <c r="G81" s="16">
        <f t="shared" si="20"/>
        <v>0</v>
      </c>
      <c r="Q81" s="15">
        <v>2010</v>
      </c>
      <c r="R81" s="16">
        <f t="shared" si="21"/>
        <v>0</v>
      </c>
      <c r="S81" s="16">
        <f t="shared" si="22"/>
        <v>0</v>
      </c>
      <c r="T81" s="16">
        <f t="shared" si="23"/>
        <v>0</v>
      </c>
      <c r="U81" s="16">
        <f t="shared" si="24"/>
        <v>0</v>
      </c>
      <c r="V81" s="16">
        <f t="shared" si="25"/>
        <v>0</v>
      </c>
      <c r="W81" s="8"/>
    </row>
    <row r="82" spans="2:23" ht="12.75">
      <c r="B82" s="15">
        <v>2011</v>
      </c>
      <c r="C82" s="16">
        <f t="shared" si="16"/>
        <v>0</v>
      </c>
      <c r="D82" s="16">
        <f t="shared" si="17"/>
        <v>0</v>
      </c>
      <c r="E82" s="16">
        <f t="shared" si="18"/>
        <v>0</v>
      </c>
      <c r="F82" s="16">
        <f t="shared" si="19"/>
        <v>0</v>
      </c>
      <c r="G82" s="16">
        <f t="shared" si="20"/>
        <v>0</v>
      </c>
      <c r="Q82" s="15">
        <v>2011</v>
      </c>
      <c r="R82" s="16">
        <f t="shared" si="21"/>
        <v>0</v>
      </c>
      <c r="S82" s="16">
        <f t="shared" si="22"/>
        <v>0</v>
      </c>
      <c r="T82" s="16">
        <f t="shared" si="23"/>
        <v>0</v>
      </c>
      <c r="U82" s="16">
        <f t="shared" si="24"/>
        <v>0</v>
      </c>
      <c r="V82" s="16">
        <f t="shared" si="25"/>
        <v>0</v>
      </c>
      <c r="W82" s="8"/>
    </row>
    <row r="83" spans="2:23" ht="12.75">
      <c r="B83" s="15">
        <v>2012</v>
      </c>
      <c r="C83" s="16">
        <f t="shared" si="16"/>
        <v>0</v>
      </c>
      <c r="D83" s="16">
        <f t="shared" si="17"/>
        <v>0</v>
      </c>
      <c r="E83" s="16">
        <f t="shared" si="18"/>
        <v>0</v>
      </c>
      <c r="F83" s="16">
        <f t="shared" si="19"/>
        <v>0</v>
      </c>
      <c r="G83" s="16">
        <f t="shared" si="20"/>
        <v>0</v>
      </c>
      <c r="Q83" s="15">
        <v>2012</v>
      </c>
      <c r="R83" s="16">
        <f t="shared" si="21"/>
        <v>0</v>
      </c>
      <c r="S83" s="16">
        <f t="shared" si="22"/>
        <v>0</v>
      </c>
      <c r="T83" s="16">
        <f t="shared" si="23"/>
        <v>0</v>
      </c>
      <c r="U83" s="16">
        <f t="shared" si="24"/>
        <v>0</v>
      </c>
      <c r="V83" s="16">
        <f t="shared" si="25"/>
        <v>0</v>
      </c>
      <c r="W83" s="8"/>
    </row>
    <row r="87" spans="3:11" ht="12.75">
      <c r="C87" s="8"/>
      <c r="D87" s="8"/>
      <c r="E87" s="8"/>
      <c r="F87" s="8"/>
      <c r="G87" s="8"/>
      <c r="H87" s="8"/>
      <c r="I87" s="8"/>
      <c r="J87" s="8"/>
      <c r="K87" s="8"/>
    </row>
    <row r="88" spans="3:11" ht="12.75">
      <c r="C88" s="8"/>
      <c r="D88" s="8"/>
      <c r="E88" s="8"/>
      <c r="F88" s="8"/>
      <c r="G88" s="8"/>
      <c r="H88" s="8"/>
      <c r="I88" s="8"/>
      <c r="J88" s="8"/>
      <c r="K88" s="8"/>
    </row>
    <row r="89" spans="3:11" ht="12.75">
      <c r="C89" s="8"/>
      <c r="D89" s="8"/>
      <c r="E89" s="8"/>
      <c r="F89" s="8"/>
      <c r="G89" s="8"/>
      <c r="H89" s="8"/>
      <c r="I89" s="8"/>
      <c r="J89" s="8"/>
      <c r="K89" s="8"/>
    </row>
    <row r="90" spans="3:11" ht="12.75">
      <c r="C90" s="8"/>
      <c r="D90" s="8"/>
      <c r="E90" s="8"/>
      <c r="F90" s="8"/>
      <c r="G90" s="8"/>
      <c r="H90" s="8"/>
      <c r="I90" s="8"/>
      <c r="J90" s="8"/>
      <c r="K90" s="8"/>
    </row>
    <row r="91" spans="3:11" ht="12.75">
      <c r="C91" s="8"/>
      <c r="D91" s="8"/>
      <c r="E91" s="8"/>
      <c r="F91" s="8"/>
      <c r="G91" s="8"/>
      <c r="H91" s="8"/>
      <c r="I91" s="8"/>
      <c r="J91" s="8"/>
      <c r="K91" s="8"/>
    </row>
    <row r="92" spans="3:11" ht="12.75">
      <c r="C92" s="8"/>
      <c r="D92" s="8"/>
      <c r="E92" s="8"/>
      <c r="F92" s="8"/>
      <c r="G92" s="8"/>
      <c r="H92" s="8"/>
      <c r="I92" s="8"/>
      <c r="J92" s="8"/>
      <c r="K92" s="8"/>
    </row>
    <row r="93" spans="3:11" ht="12.75">
      <c r="C93" s="8"/>
      <c r="D93" s="8"/>
      <c r="E93" s="8"/>
      <c r="F93" s="8"/>
      <c r="G93" s="8"/>
      <c r="H93" s="8"/>
      <c r="I93" s="8"/>
      <c r="J93" s="8"/>
      <c r="K93" s="8"/>
    </row>
    <row r="94" spans="3:11" ht="12.75">
      <c r="C94" s="8"/>
      <c r="D94" s="8"/>
      <c r="E94" s="8"/>
      <c r="F94" s="8"/>
      <c r="G94" s="8"/>
      <c r="H94" s="8"/>
      <c r="I94" s="8"/>
      <c r="J94" s="8"/>
      <c r="K94" s="8"/>
    </row>
    <row r="95" spans="3:11" ht="12.75">
      <c r="C95" s="8"/>
      <c r="D95" s="8"/>
      <c r="E95" s="8"/>
      <c r="F95" s="8"/>
      <c r="G95" s="8"/>
      <c r="H95" s="8"/>
      <c r="I95" s="8"/>
      <c r="J95" s="8"/>
      <c r="K95" s="8"/>
    </row>
    <row r="96" spans="3:11" ht="12.75">
      <c r="C96" s="8"/>
      <c r="D96" s="8"/>
      <c r="E96" s="8"/>
      <c r="F96" s="8"/>
      <c r="G96" s="8"/>
      <c r="H96" s="8"/>
      <c r="I96" s="8"/>
      <c r="J96" s="8"/>
      <c r="K96" s="8"/>
    </row>
    <row r="97" spans="3:11" ht="12.75">
      <c r="C97" s="8"/>
      <c r="D97" s="8"/>
      <c r="E97" s="8"/>
      <c r="F97" s="8"/>
      <c r="G97" s="8"/>
      <c r="H97" s="8"/>
      <c r="I97" s="8"/>
      <c r="J97" s="8"/>
      <c r="K97" s="8"/>
    </row>
    <row r="98" spans="3:11" ht="12.75">
      <c r="C98" s="8"/>
      <c r="D98" s="8"/>
      <c r="E98" s="8"/>
      <c r="F98" s="8"/>
      <c r="G98" s="8"/>
      <c r="H98" s="8"/>
      <c r="I98" s="8"/>
      <c r="J98" s="8"/>
      <c r="K98" s="8"/>
    </row>
    <row r="99" spans="3:11" ht="12.75">
      <c r="C99" s="8"/>
      <c r="D99" s="8"/>
      <c r="E99" s="8"/>
      <c r="F99" s="8"/>
      <c r="G99" s="8"/>
      <c r="H99" s="8"/>
      <c r="I99" s="8"/>
      <c r="J99" s="8"/>
      <c r="K99" s="8"/>
    </row>
    <row r="100" spans="3:11" ht="12.75">
      <c r="C100" s="8"/>
      <c r="D100" s="8"/>
      <c r="E100" s="8"/>
      <c r="F100" s="8"/>
      <c r="G100" s="8"/>
      <c r="H100" s="8"/>
      <c r="I100" s="8"/>
      <c r="J100" s="8"/>
      <c r="K100" s="8"/>
    </row>
  </sheetData>
  <mergeCells count="4">
    <mergeCell ref="R59:S59"/>
    <mergeCell ref="T59:U59"/>
    <mergeCell ref="C59:D59"/>
    <mergeCell ref="E59:F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xl/worksheets/sheet3.xml><?xml version="1.0" encoding="utf-8"?>
<worksheet xmlns="http://schemas.openxmlformats.org/spreadsheetml/2006/main" xmlns:r="http://schemas.openxmlformats.org/officeDocument/2006/relationships">
  <dimension ref="A1:AD83"/>
  <sheetViews>
    <sheetView workbookViewId="0" topLeftCell="A1">
      <selection activeCell="A1" sqref="A1"/>
    </sheetView>
  </sheetViews>
  <sheetFormatPr defaultColWidth="11.421875" defaultRowHeight="12.75"/>
  <cols>
    <col min="1" max="1" width="3.57421875" style="0" customWidth="1"/>
    <col min="2" max="2" width="11.421875" style="13" customWidth="1"/>
    <col min="16" max="16" width="3.421875" style="0" customWidth="1"/>
    <col min="17" max="17" width="11.421875" style="13" customWidth="1"/>
  </cols>
  <sheetData>
    <row r="1" ht="18">
      <c r="A1" s="2" t="s">
        <v>1</v>
      </c>
    </row>
    <row r="4" spans="1:17" ht="12.75">
      <c r="A4" s="1" t="s">
        <v>2</v>
      </c>
      <c r="B4" s="14" t="s">
        <v>38</v>
      </c>
      <c r="Q4" s="1" t="s">
        <v>28</v>
      </c>
    </row>
    <row r="6" spans="2:30"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9" t="s">
        <v>5</v>
      </c>
      <c r="U6" s="19" t="s">
        <v>6</v>
      </c>
      <c r="V6" s="19" t="s">
        <v>7</v>
      </c>
      <c r="W6" s="18" t="s">
        <v>8</v>
      </c>
      <c r="X6" s="19" t="s">
        <v>9</v>
      </c>
      <c r="Y6" s="18" t="s">
        <v>10</v>
      </c>
      <c r="Z6" s="18" t="s">
        <v>11</v>
      </c>
      <c r="AA6" s="19" t="s">
        <v>12</v>
      </c>
      <c r="AB6" s="18" t="s">
        <v>13</v>
      </c>
      <c r="AC6" s="18" t="s">
        <v>14</v>
      </c>
      <c r="AD6" s="20" t="s">
        <v>24</v>
      </c>
    </row>
    <row r="7" spans="2:30" ht="12.75">
      <c r="B7" s="15">
        <v>1990</v>
      </c>
      <c r="C7" s="16">
        <f>'[1]Energy Industry'!C7</f>
        <v>330.25051975487185</v>
      </c>
      <c r="D7" s="16">
        <f>'[1]Energy Industry'!D7</f>
        <v>44.14055570113651</v>
      </c>
      <c r="E7" s="16">
        <f>'[1]Energy Industry'!E7</f>
        <v>1397.3283311062698</v>
      </c>
      <c r="F7" s="16">
        <f>'[1]Energy Industry'!F7</f>
        <v>0</v>
      </c>
      <c r="G7" s="16">
        <f>'[1]Energy Industry'!G7</f>
        <v>0</v>
      </c>
      <c r="H7" s="16">
        <f>'[1]Energy Industry'!H7</f>
        <v>0</v>
      </c>
      <c r="I7" s="16">
        <f>'[1]Energy Industry'!I7</f>
        <v>3.6796621584977154</v>
      </c>
      <c r="J7" s="16">
        <f>'[1]Energy Industry'!J7</f>
        <v>0</v>
      </c>
      <c r="K7" s="16">
        <f>'[1]Energy Industry'!K7</f>
        <v>0</v>
      </c>
      <c r="L7" s="16">
        <f>'[1]Energy Industry'!L7</f>
        <v>0</v>
      </c>
      <c r="M7" s="16">
        <f>'[1]Energy Industry'!M7</f>
        <v>0</v>
      </c>
      <c r="N7" s="16">
        <f>'[1]Energy Industry'!N7</f>
        <v>3.8139888863269267</v>
      </c>
      <c r="O7" s="17">
        <f>SUM(C7:N7)</f>
        <v>1779.2130576071029</v>
      </c>
      <c r="Q7" s="15">
        <v>1990</v>
      </c>
      <c r="R7" s="16">
        <f>'[1]Energy Industry'!AF7</f>
        <v>353.4887056443885</v>
      </c>
      <c r="S7" s="16">
        <f>'[1]Energy Industry'!AG7</f>
        <v>58.4132344916463</v>
      </c>
      <c r="T7" s="16">
        <f>'[1]Energy Industry'!AH7</f>
        <v>1397.3283311062698</v>
      </c>
      <c r="U7" s="16">
        <f>'[1]Energy Industry'!AI7</f>
        <v>0</v>
      </c>
      <c r="V7" s="16">
        <f>'[1]Energy Industry'!AJ7</f>
        <v>0</v>
      </c>
      <c r="W7" s="16">
        <f>'[1]Energy Industry'!AK7</f>
        <v>0</v>
      </c>
      <c r="X7" s="16">
        <f>'[1]Energy Industry'!AL7</f>
        <v>3.6796621584977154</v>
      </c>
      <c r="Y7" s="16">
        <f>'[1]Energy Industry'!AM7</f>
        <v>0</v>
      </c>
      <c r="Z7" s="16">
        <f>'[1]Energy Industry'!AN7</f>
        <v>0</v>
      </c>
      <c r="AA7" s="16">
        <f>'[1]Energy Industry'!AO7</f>
        <v>0</v>
      </c>
      <c r="AB7" s="16">
        <f>'[1]Energy Industry'!AP7</f>
        <v>0</v>
      </c>
      <c r="AC7" s="16">
        <f>'[1]Energy Industry'!AQ7</f>
        <v>3.854046363927159</v>
      </c>
      <c r="AD7" s="17">
        <f>SUM(R7:AC7)</f>
        <v>1816.7639797647296</v>
      </c>
    </row>
    <row r="8" spans="2:30" ht="12.75">
      <c r="B8" s="15">
        <v>1991</v>
      </c>
      <c r="C8" s="16">
        <f>'[1]Energy Industry'!C8</f>
        <v>362.1968115072371</v>
      </c>
      <c r="D8" s="16">
        <f>'[1]Energy Industry'!D8</f>
        <v>66.88388856222947</v>
      </c>
      <c r="E8" s="16">
        <f>'[1]Energy Industry'!E8</f>
        <v>1496.8677097077102</v>
      </c>
      <c r="F8" s="16">
        <f>'[1]Energy Industry'!F8</f>
        <v>0</v>
      </c>
      <c r="G8" s="16">
        <f>'[1]Energy Industry'!G8</f>
        <v>0</v>
      </c>
      <c r="H8" s="16">
        <f>'[1]Energy Industry'!H8</f>
        <v>0</v>
      </c>
      <c r="I8" s="16">
        <f>'[1]Energy Industry'!I8</f>
        <v>4.43037905043791</v>
      </c>
      <c r="J8" s="16">
        <f>'[1]Energy Industry'!J8</f>
        <v>0</v>
      </c>
      <c r="K8" s="16">
        <f>'[1]Energy Industry'!K8</f>
        <v>0</v>
      </c>
      <c r="L8" s="16">
        <f>'[1]Energy Industry'!L8</f>
        <v>0</v>
      </c>
      <c r="M8" s="16">
        <f>'[1]Energy Industry'!M8</f>
        <v>0</v>
      </c>
      <c r="N8" s="16">
        <f>'[1]Energy Industry'!N8</f>
        <v>4.961155457206939</v>
      </c>
      <c r="O8" s="17">
        <f aca="true" t="shared" si="0" ref="O8:O29">SUM(C8:N8)</f>
        <v>1935.3399442848217</v>
      </c>
      <c r="Q8" s="15">
        <v>1991</v>
      </c>
      <c r="R8" s="16">
        <f>'[1]Energy Industry'!AF8</f>
        <v>354.68238365196436</v>
      </c>
      <c r="S8" s="16">
        <f>'[1]Energy Industry'!AG8</f>
        <v>62.24315486370814</v>
      </c>
      <c r="T8" s="16">
        <f>'[1]Energy Industry'!AH8</f>
        <v>1496.8677097077102</v>
      </c>
      <c r="U8" s="16">
        <f>'[1]Energy Industry'!AI8</f>
        <v>0</v>
      </c>
      <c r="V8" s="16">
        <f>'[1]Energy Industry'!AJ8</f>
        <v>0</v>
      </c>
      <c r="W8" s="16">
        <f>'[1]Energy Industry'!AK8</f>
        <v>0</v>
      </c>
      <c r="X8" s="16">
        <f>'[1]Energy Industry'!AL8</f>
        <v>4.43037905043791</v>
      </c>
      <c r="Y8" s="16">
        <f>'[1]Energy Industry'!AM8</f>
        <v>0</v>
      </c>
      <c r="Z8" s="16">
        <f>'[1]Energy Industry'!AN8</f>
        <v>0</v>
      </c>
      <c r="AA8" s="16">
        <f>'[1]Energy Industry'!AO8</f>
        <v>0</v>
      </c>
      <c r="AB8" s="16">
        <f>'[1]Energy Industry'!AP8</f>
        <v>0</v>
      </c>
      <c r="AC8" s="16">
        <f>'[1]Energy Industry'!AQ8</f>
        <v>4.94406741334727</v>
      </c>
      <c r="AD8" s="17">
        <f aca="true" t="shared" si="1" ref="AD8:AD29">SUM(R8:AC8)</f>
        <v>1923.167694687168</v>
      </c>
    </row>
    <row r="9" spans="2:30" ht="12.75">
      <c r="B9" s="15">
        <v>1992</v>
      </c>
      <c r="C9" s="16">
        <f>'[1]Energy Industry'!C9</f>
        <v>337.0952927498434</v>
      </c>
      <c r="D9" s="16">
        <f>'[1]Energy Industry'!D9</f>
        <v>44.511165657635914</v>
      </c>
      <c r="E9" s="16">
        <f>'[1]Energy Industry'!E9</f>
        <v>1512.101845720476</v>
      </c>
      <c r="F9" s="16">
        <f>'[1]Energy Industry'!F9</f>
        <v>0</v>
      </c>
      <c r="G9" s="16">
        <f>'[1]Energy Industry'!G9</f>
        <v>0</v>
      </c>
      <c r="H9" s="16">
        <f>'[1]Energy Industry'!H9</f>
        <v>0</v>
      </c>
      <c r="I9" s="16">
        <f>'[1]Energy Industry'!I9</f>
        <v>5.148058936494397</v>
      </c>
      <c r="J9" s="16">
        <f>'[1]Energy Industry'!J9</f>
        <v>0</v>
      </c>
      <c r="K9" s="16">
        <f>'[1]Energy Industry'!K9</f>
        <v>0</v>
      </c>
      <c r="L9" s="16">
        <f>'[1]Energy Industry'!L9</f>
        <v>0</v>
      </c>
      <c r="M9" s="16">
        <f>'[1]Energy Industry'!M9</f>
        <v>0</v>
      </c>
      <c r="N9" s="16">
        <f>'[1]Energy Industry'!N9</f>
        <v>4.400278740691825</v>
      </c>
      <c r="O9" s="17">
        <f t="shared" si="0"/>
        <v>1903.2566418051415</v>
      </c>
      <c r="Q9" s="15">
        <v>1992</v>
      </c>
      <c r="R9" s="16">
        <f>'[1]Energy Industry'!AF9</f>
        <v>346.662964688076</v>
      </c>
      <c r="S9" s="16">
        <f>'[1]Energy Industry'!AG9</f>
        <v>50.46015727897024</v>
      </c>
      <c r="T9" s="16">
        <f>'[1]Energy Industry'!AH9</f>
        <v>1512.101845720476</v>
      </c>
      <c r="U9" s="16">
        <f>'[1]Energy Industry'!AI9</f>
        <v>0</v>
      </c>
      <c r="V9" s="16">
        <f>'[1]Energy Industry'!AJ9</f>
        <v>0</v>
      </c>
      <c r="W9" s="16">
        <f>'[1]Energy Industry'!AK9</f>
        <v>0</v>
      </c>
      <c r="X9" s="16">
        <f>'[1]Energy Industry'!AL9</f>
        <v>5.148058936494397</v>
      </c>
      <c r="Y9" s="16">
        <f>'[1]Energy Industry'!AM9</f>
        <v>0</v>
      </c>
      <c r="Z9" s="16">
        <f>'[1]Energy Industry'!AN9</f>
        <v>0</v>
      </c>
      <c r="AA9" s="16">
        <f>'[1]Energy Industry'!AO9</f>
        <v>0</v>
      </c>
      <c r="AB9" s="16">
        <f>'[1]Energy Industry'!AP9</f>
        <v>0</v>
      </c>
      <c r="AC9" s="16">
        <f>'[1]Energy Industry'!AQ9</f>
        <v>4.4201472679312825</v>
      </c>
      <c r="AD9" s="17">
        <f t="shared" si="1"/>
        <v>1918.7931738919478</v>
      </c>
    </row>
    <row r="10" spans="2:30" ht="12.75">
      <c r="B10" s="15">
        <v>1993</v>
      </c>
      <c r="C10" s="16">
        <f>'[1]Energy Industry'!C10</f>
        <v>337.65046524638666</v>
      </c>
      <c r="D10" s="16">
        <f>'[1]Energy Industry'!D10</f>
        <v>60.85918212814972</v>
      </c>
      <c r="E10" s="16">
        <f>'[1]Energy Industry'!E10</f>
        <v>1541.360670894341</v>
      </c>
      <c r="F10" s="16">
        <f>'[1]Energy Industry'!F10</f>
        <v>0</v>
      </c>
      <c r="G10" s="16">
        <f>'[1]Energy Industry'!G10</f>
        <v>0</v>
      </c>
      <c r="H10" s="16">
        <f>'[1]Energy Industry'!H10</f>
        <v>0</v>
      </c>
      <c r="I10" s="16">
        <f>'[1]Energy Industry'!I10</f>
        <v>5.9595948971244175</v>
      </c>
      <c r="J10" s="16">
        <f>'[1]Energy Industry'!J10</f>
        <v>0</v>
      </c>
      <c r="K10" s="16">
        <f>'[1]Energy Industry'!K10</f>
        <v>0</v>
      </c>
      <c r="L10" s="16">
        <f>'[1]Energy Industry'!L10</f>
        <v>0</v>
      </c>
      <c r="M10" s="16">
        <f>'[1]Energy Industry'!M10</f>
        <v>0</v>
      </c>
      <c r="N10" s="16">
        <f>'[1]Energy Industry'!N10</f>
        <v>4.317819342348849</v>
      </c>
      <c r="O10" s="17">
        <f t="shared" si="0"/>
        <v>1950.1477325083506</v>
      </c>
      <c r="Q10" s="15">
        <v>1993</v>
      </c>
      <c r="R10" s="16">
        <f>'[1]Energy Industry'!AF10</f>
        <v>347.00507838176134</v>
      </c>
      <c r="S10" s="16">
        <f>'[1]Energy Industry'!AG10</f>
        <v>66.69503300621773</v>
      </c>
      <c r="T10" s="16">
        <f>'[1]Energy Industry'!AH10</f>
        <v>1541.360670894341</v>
      </c>
      <c r="U10" s="16">
        <f>'[1]Energy Industry'!AI10</f>
        <v>0</v>
      </c>
      <c r="V10" s="16">
        <f>'[1]Energy Industry'!AJ10</f>
        <v>0</v>
      </c>
      <c r="W10" s="16">
        <f>'[1]Energy Industry'!AK10</f>
        <v>0</v>
      </c>
      <c r="X10" s="16">
        <f>'[1]Energy Industry'!AL10</f>
        <v>5.9595948971244175</v>
      </c>
      <c r="Y10" s="16">
        <f>'[1]Energy Industry'!AM10</f>
        <v>0</v>
      </c>
      <c r="Z10" s="16">
        <f>'[1]Energy Industry'!AN10</f>
        <v>0</v>
      </c>
      <c r="AA10" s="16">
        <f>'[1]Energy Industry'!AO10</f>
        <v>0</v>
      </c>
      <c r="AB10" s="16">
        <f>'[1]Energy Industry'!AP10</f>
        <v>0</v>
      </c>
      <c r="AC10" s="16">
        <f>'[1]Energy Industry'!AQ10</f>
        <v>4.336849144860836</v>
      </c>
      <c r="AD10" s="17">
        <f t="shared" si="1"/>
        <v>1965.3572263243052</v>
      </c>
    </row>
    <row r="11" spans="2:30" ht="12.75">
      <c r="B11" s="15">
        <v>1994</v>
      </c>
      <c r="C11" s="16">
        <f>'[1]Energy Industry'!C11</f>
        <v>317.83211217644765</v>
      </c>
      <c r="D11" s="16">
        <f>'[1]Energy Industry'!D11</f>
        <v>55.49400481644985</v>
      </c>
      <c r="E11" s="16">
        <f>'[1]Energy Industry'!E11</f>
        <v>1548.8329333483757</v>
      </c>
      <c r="F11" s="16">
        <f>'[1]Energy Industry'!F11</f>
        <v>0</v>
      </c>
      <c r="G11" s="16">
        <f>'[1]Energy Industry'!G11</f>
        <v>0</v>
      </c>
      <c r="H11" s="16">
        <f>'[1]Energy Industry'!H11</f>
        <v>0</v>
      </c>
      <c r="I11" s="16">
        <f>'[1]Energy Industry'!I11</f>
        <v>6.6862906934249295</v>
      </c>
      <c r="J11" s="16">
        <f>'[1]Energy Industry'!J11</f>
        <v>0</v>
      </c>
      <c r="K11" s="16">
        <f>'[1]Energy Industry'!K11</f>
        <v>0</v>
      </c>
      <c r="L11" s="16">
        <f>'[1]Energy Industry'!L11</f>
        <v>0</v>
      </c>
      <c r="M11" s="16">
        <f>'[1]Energy Industry'!M11</f>
        <v>0</v>
      </c>
      <c r="N11" s="16">
        <f>'[1]Energy Industry'!N11</f>
        <v>4.10580513605443</v>
      </c>
      <c r="O11" s="17">
        <f t="shared" si="0"/>
        <v>1932.9511461707525</v>
      </c>
      <c r="Q11" s="15">
        <v>1994</v>
      </c>
      <c r="R11" s="16">
        <f>'[1]Energy Industry'!AF11</f>
        <v>345.67692734702496</v>
      </c>
      <c r="S11" s="16">
        <f>'[1]Energy Industry'!AG11</f>
        <v>72.97554303157037</v>
      </c>
      <c r="T11" s="16">
        <f>'[1]Energy Industry'!AH11</f>
        <v>1548.8329333483757</v>
      </c>
      <c r="U11" s="16">
        <f>'[1]Energy Industry'!AI11</f>
        <v>0</v>
      </c>
      <c r="V11" s="16">
        <f>'[1]Energy Industry'!AJ11</f>
        <v>0</v>
      </c>
      <c r="W11" s="16">
        <f>'[1]Energy Industry'!AK11</f>
        <v>0</v>
      </c>
      <c r="X11" s="16">
        <f>'[1]Energy Industry'!AL11</f>
        <v>6.6862906934249295</v>
      </c>
      <c r="Y11" s="16">
        <f>'[1]Energy Industry'!AM11</f>
        <v>0</v>
      </c>
      <c r="Z11" s="16">
        <f>'[1]Energy Industry'!AN11</f>
        <v>0</v>
      </c>
      <c r="AA11" s="16">
        <f>'[1]Energy Industry'!AO11</f>
        <v>0</v>
      </c>
      <c r="AB11" s="16">
        <f>'[1]Energy Industry'!AP11</f>
        <v>0</v>
      </c>
      <c r="AC11" s="16">
        <f>'[1]Energy Industry'!AQ11</f>
        <v>4.16007596479378</v>
      </c>
      <c r="AD11" s="17">
        <f t="shared" si="1"/>
        <v>1978.3317703851899</v>
      </c>
    </row>
    <row r="12" spans="2:30" ht="12.75">
      <c r="B12" s="15">
        <v>1995</v>
      </c>
      <c r="C12" s="16">
        <f>'[1]Energy Industry'!C12</f>
        <v>325.47816030598904</v>
      </c>
      <c r="D12" s="16">
        <f>'[1]Energy Industry'!D12</f>
        <v>86.23000154609315</v>
      </c>
      <c r="E12" s="16">
        <f>'[1]Energy Industry'!E12</f>
        <v>1549.3982526427255</v>
      </c>
      <c r="F12" s="16">
        <f>'[1]Energy Industry'!F12</f>
        <v>0</v>
      </c>
      <c r="G12" s="16">
        <f>'[1]Energy Industry'!G12</f>
        <v>0</v>
      </c>
      <c r="H12" s="16">
        <f>'[1]Energy Industry'!H12</f>
        <v>0</v>
      </c>
      <c r="I12" s="16">
        <f>'[1]Energy Industry'!I12</f>
        <v>7.426743520847225</v>
      </c>
      <c r="J12" s="16">
        <f>'[1]Energy Industry'!J12</f>
        <v>0</v>
      </c>
      <c r="K12" s="16">
        <f>'[1]Energy Industry'!K12</f>
        <v>0</v>
      </c>
      <c r="L12" s="16">
        <f>'[1]Energy Industry'!L12</f>
        <v>0</v>
      </c>
      <c r="M12" s="16">
        <f>'[1]Energy Industry'!M12</f>
        <v>0</v>
      </c>
      <c r="N12" s="16">
        <f>'[1]Energy Industry'!N12</f>
        <v>4.396593769456993</v>
      </c>
      <c r="O12" s="17">
        <f t="shared" si="0"/>
        <v>1972.9297517851119</v>
      </c>
      <c r="Q12" s="15">
        <v>1995</v>
      </c>
      <c r="R12" s="16">
        <f>'[1]Energy Industry'!AF12</f>
        <v>335.8232131982255</v>
      </c>
      <c r="S12" s="16">
        <f>'[1]Energy Industry'!AG12</f>
        <v>92.75782042415116</v>
      </c>
      <c r="T12" s="16">
        <f>'[1]Energy Industry'!AH12</f>
        <v>1549.3982526427255</v>
      </c>
      <c r="U12" s="16">
        <f>'[1]Energy Industry'!AI12</f>
        <v>0</v>
      </c>
      <c r="V12" s="16">
        <f>'[1]Energy Industry'!AJ12</f>
        <v>0</v>
      </c>
      <c r="W12" s="16">
        <f>'[1]Energy Industry'!AK12</f>
        <v>0</v>
      </c>
      <c r="X12" s="16">
        <f>'[1]Energy Industry'!AL12</f>
        <v>7.426743520847225</v>
      </c>
      <c r="Y12" s="16">
        <f>'[1]Energy Industry'!AM12</f>
        <v>0</v>
      </c>
      <c r="Z12" s="16">
        <f>'[1]Energy Industry'!AN12</f>
        <v>0</v>
      </c>
      <c r="AA12" s="16">
        <f>'[1]Energy Industry'!AO12</f>
        <v>0</v>
      </c>
      <c r="AB12" s="16">
        <f>'[1]Energy Industry'!AP12</f>
        <v>0</v>
      </c>
      <c r="AC12" s="16">
        <f>'[1]Energy Industry'!AQ12</f>
        <v>4.418734224844772</v>
      </c>
      <c r="AD12" s="17">
        <f t="shared" si="1"/>
        <v>1989.824764010794</v>
      </c>
    </row>
    <row r="13" spans="2:30" ht="12.75">
      <c r="B13" s="15">
        <v>1996</v>
      </c>
      <c r="C13" s="16">
        <f>'[1]Energy Industry'!C13</f>
        <v>356.6050614343387</v>
      </c>
      <c r="D13" s="16">
        <f>'[1]Energy Industry'!D13</f>
        <v>113.35744284395366</v>
      </c>
      <c r="E13" s="16">
        <f>'[1]Energy Industry'!E13</f>
        <v>1575.1369323013569</v>
      </c>
      <c r="F13" s="16">
        <f>'[1]Energy Industry'!F13</f>
        <v>0</v>
      </c>
      <c r="G13" s="16">
        <f>'[1]Energy Industry'!G13</f>
        <v>0</v>
      </c>
      <c r="H13" s="16">
        <f>'[1]Energy Industry'!H13</f>
        <v>0</v>
      </c>
      <c r="I13" s="16">
        <f>'[1]Energy Industry'!I13</f>
        <v>8.121639333603763</v>
      </c>
      <c r="J13" s="16">
        <f>'[1]Energy Industry'!J13</f>
        <v>0</v>
      </c>
      <c r="K13" s="16">
        <f>'[1]Energy Industry'!K13</f>
        <v>0</v>
      </c>
      <c r="L13" s="16">
        <f>'[1]Energy Industry'!L13</f>
        <v>0</v>
      </c>
      <c r="M13" s="16">
        <f>'[1]Energy Industry'!M13</f>
        <v>0</v>
      </c>
      <c r="N13" s="16">
        <f>'[1]Energy Industry'!N13</f>
        <v>4.914703006143005</v>
      </c>
      <c r="O13" s="17">
        <f t="shared" si="0"/>
        <v>2058.135778919396</v>
      </c>
      <c r="Q13" s="15">
        <v>1996</v>
      </c>
      <c r="R13" s="16">
        <f>'[1]Energy Industry'!AF13</f>
        <v>347.6961272445276</v>
      </c>
      <c r="S13" s="16">
        <f>'[1]Energy Industry'!AG13</f>
        <v>107.72349837677328</v>
      </c>
      <c r="T13" s="16">
        <f>'[1]Energy Industry'!AH13</f>
        <v>1575.1369323013569</v>
      </c>
      <c r="U13" s="16">
        <f>'[1]Energy Industry'!AI13</f>
        <v>0</v>
      </c>
      <c r="V13" s="16">
        <f>'[1]Energy Industry'!AJ13</f>
        <v>0</v>
      </c>
      <c r="W13" s="16">
        <f>'[1]Energy Industry'!AK13</f>
        <v>0</v>
      </c>
      <c r="X13" s="16">
        <f>'[1]Energy Industry'!AL13</f>
        <v>8.121639333603763</v>
      </c>
      <c r="Y13" s="16">
        <f>'[1]Energy Industry'!AM13</f>
        <v>0</v>
      </c>
      <c r="Z13" s="16">
        <f>'[1]Energy Industry'!AN13</f>
        <v>0</v>
      </c>
      <c r="AA13" s="16">
        <f>'[1]Energy Industry'!AO13</f>
        <v>0</v>
      </c>
      <c r="AB13" s="16">
        <f>'[1]Energy Industry'!AP13</f>
        <v>0</v>
      </c>
      <c r="AC13" s="16">
        <f>'[1]Energy Industry'!AQ13</f>
        <v>4.894379528649078</v>
      </c>
      <c r="AD13" s="17">
        <f t="shared" si="1"/>
        <v>2043.5725767849106</v>
      </c>
    </row>
    <row r="14" spans="2:30" ht="12.75">
      <c r="B14" s="15">
        <v>1997</v>
      </c>
      <c r="C14" s="16">
        <f>'[1]Energy Industry'!C14</f>
        <v>332.10285729028914</v>
      </c>
      <c r="D14" s="16">
        <f>'[1]Energy Industry'!D14</f>
        <v>114.43184582236941</v>
      </c>
      <c r="E14" s="16">
        <f>'[1]Energy Industry'!E14</f>
        <v>1637.6468722443385</v>
      </c>
      <c r="F14" s="16">
        <f>'[1]Energy Industry'!F14</f>
        <v>0</v>
      </c>
      <c r="G14" s="16">
        <f>'[1]Energy Industry'!G14</f>
        <v>0</v>
      </c>
      <c r="H14" s="16">
        <f>'[1]Energy Industry'!H14</f>
        <v>0</v>
      </c>
      <c r="I14" s="16">
        <f>'[1]Energy Industry'!I14</f>
        <v>8.646038912889725</v>
      </c>
      <c r="J14" s="16">
        <f>'[1]Energy Industry'!J14</f>
        <v>0</v>
      </c>
      <c r="K14" s="16">
        <f>'[1]Energy Industry'!K14</f>
        <v>0</v>
      </c>
      <c r="L14" s="16">
        <f>'[1]Energy Industry'!L14</f>
        <v>0</v>
      </c>
      <c r="M14" s="16">
        <f>'[1]Energy Industry'!M14</f>
        <v>0</v>
      </c>
      <c r="N14" s="16">
        <f>'[1]Energy Industry'!N14</f>
        <v>5.673492408069778</v>
      </c>
      <c r="O14" s="17">
        <f t="shared" si="0"/>
        <v>2098.5011066779566</v>
      </c>
      <c r="Q14" s="15">
        <v>1997</v>
      </c>
      <c r="R14" s="16">
        <f>'[1]Energy Industry'!AF14</f>
        <v>348.24327739589125</v>
      </c>
      <c r="S14" s="16">
        <f>'[1]Energy Industry'!AG14</f>
        <v>124.69290350740269</v>
      </c>
      <c r="T14" s="16">
        <f>'[1]Energy Industry'!AH14</f>
        <v>1637.6468722443385</v>
      </c>
      <c r="U14" s="16">
        <f>'[1]Energy Industry'!AI14</f>
        <v>0</v>
      </c>
      <c r="V14" s="16">
        <f>'[1]Energy Industry'!AJ14</f>
        <v>0</v>
      </c>
      <c r="W14" s="16">
        <f>'[1]Energy Industry'!AK14</f>
        <v>0</v>
      </c>
      <c r="X14" s="16">
        <f>'[1]Energy Industry'!AL14</f>
        <v>8.646038912889725</v>
      </c>
      <c r="Y14" s="16">
        <f>'[1]Energy Industry'!AM14</f>
        <v>0</v>
      </c>
      <c r="Z14" s="16">
        <f>'[1]Energy Industry'!AN14</f>
        <v>0</v>
      </c>
      <c r="AA14" s="16">
        <f>'[1]Energy Industry'!AO14</f>
        <v>0</v>
      </c>
      <c r="AB14" s="16">
        <f>'[1]Energy Industry'!AP14</f>
        <v>0</v>
      </c>
      <c r="AC14" s="16">
        <f>'[1]Energy Industry'!AQ14</f>
        <v>5.717457793039987</v>
      </c>
      <c r="AD14" s="17">
        <f t="shared" si="1"/>
        <v>2124.946549853562</v>
      </c>
    </row>
    <row r="15" spans="2:30" ht="12.75">
      <c r="B15" s="15">
        <v>1998</v>
      </c>
      <c r="C15" s="16">
        <f>'[1]Energy Industry'!C15</f>
        <v>360.4779382370884</v>
      </c>
      <c r="D15" s="16">
        <f>'[1]Energy Industry'!D15</f>
        <v>128.5241101170081</v>
      </c>
      <c r="E15" s="16">
        <f>'[1]Energy Industry'!E15</f>
        <v>1715.5131713085138</v>
      </c>
      <c r="F15" s="16">
        <f>'[1]Energy Industry'!F15</f>
        <v>0</v>
      </c>
      <c r="G15" s="16">
        <f>'[1]Energy Industry'!G15</f>
        <v>0</v>
      </c>
      <c r="H15" s="16">
        <f>'[1]Energy Industry'!H15</f>
        <v>0</v>
      </c>
      <c r="I15" s="16">
        <f>'[1]Energy Industry'!I15</f>
        <v>9.391069264303692</v>
      </c>
      <c r="J15" s="16">
        <f>'[1]Energy Industry'!J15</f>
        <v>0</v>
      </c>
      <c r="K15" s="16">
        <f>'[1]Energy Industry'!K15</f>
        <v>0</v>
      </c>
      <c r="L15" s="16">
        <f>'[1]Energy Industry'!L15</f>
        <v>0</v>
      </c>
      <c r="M15" s="16">
        <f>'[1]Energy Industry'!M15</f>
        <v>0</v>
      </c>
      <c r="N15" s="16">
        <f>'[1]Energy Industry'!N15</f>
        <v>6.581306528178941</v>
      </c>
      <c r="O15" s="17">
        <f t="shared" si="0"/>
        <v>2220.487595455093</v>
      </c>
      <c r="Q15" s="15">
        <v>1998</v>
      </c>
      <c r="R15" s="16">
        <f>'[1]Energy Industry'!AF15</f>
        <v>370.4460422492651</v>
      </c>
      <c r="S15" s="16">
        <f>'[1]Energy Industry'!AG15</f>
        <v>134.86210146015028</v>
      </c>
      <c r="T15" s="16">
        <f>'[1]Energy Industry'!AH15</f>
        <v>1715.5131713085138</v>
      </c>
      <c r="U15" s="16">
        <f>'[1]Energy Industry'!AI15</f>
        <v>0</v>
      </c>
      <c r="V15" s="16">
        <f>'[1]Energy Industry'!AJ15</f>
        <v>0</v>
      </c>
      <c r="W15" s="16">
        <f>'[1]Energy Industry'!AK15</f>
        <v>0</v>
      </c>
      <c r="X15" s="16">
        <f>'[1]Energy Industry'!AL15</f>
        <v>9.391069264303692</v>
      </c>
      <c r="Y15" s="16">
        <f>'[1]Energy Industry'!AM15</f>
        <v>0</v>
      </c>
      <c r="Z15" s="16">
        <f>'[1]Energy Industry'!AN15</f>
        <v>0</v>
      </c>
      <c r="AA15" s="16">
        <f>'[1]Energy Industry'!AO15</f>
        <v>0</v>
      </c>
      <c r="AB15" s="16">
        <f>'[1]Energy Industry'!AP15</f>
        <v>0</v>
      </c>
      <c r="AC15" s="16">
        <f>'[1]Energy Industry'!AQ15</f>
        <v>6.612187051655099</v>
      </c>
      <c r="AD15" s="17">
        <f t="shared" si="1"/>
        <v>2236.8245713338874</v>
      </c>
    </row>
    <row r="16" spans="2:30" ht="12.75">
      <c r="B16" s="15">
        <v>1999</v>
      </c>
      <c r="C16" s="16">
        <f>'[1]Energy Industry'!C16</f>
        <v>351.2081736313519</v>
      </c>
      <c r="D16" s="16">
        <f>'[1]Energy Industry'!D16</f>
        <v>148.49920287494612</v>
      </c>
      <c r="E16" s="16">
        <f>'[1]Energy Industry'!E16</f>
        <v>1865.8965747467737</v>
      </c>
      <c r="F16" s="16">
        <f>'[1]Energy Industry'!F16</f>
        <v>0</v>
      </c>
      <c r="G16" s="16">
        <f>'[1]Energy Industry'!G16</f>
        <v>0</v>
      </c>
      <c r="H16" s="16">
        <f>'[1]Energy Industry'!H16</f>
        <v>0</v>
      </c>
      <c r="I16" s="16">
        <f>'[1]Energy Industry'!I16</f>
        <v>11.011878481413333</v>
      </c>
      <c r="J16" s="16">
        <f>'[1]Energy Industry'!J16</f>
        <v>0</v>
      </c>
      <c r="K16" s="16">
        <f>'[1]Energy Industry'!K16</f>
        <v>0</v>
      </c>
      <c r="L16" s="16">
        <f>'[1]Energy Industry'!L16</f>
        <v>0</v>
      </c>
      <c r="M16" s="16">
        <f>'[1]Energy Industry'!M16</f>
        <v>0</v>
      </c>
      <c r="N16" s="16">
        <f>'[1]Energy Industry'!N16</f>
        <v>7.131705462435874</v>
      </c>
      <c r="O16" s="17">
        <f t="shared" si="0"/>
        <v>2383.747535196921</v>
      </c>
      <c r="Q16" s="15">
        <v>1999</v>
      </c>
      <c r="R16" s="16">
        <f>'[1]Energy Industry'!AF16</f>
        <v>365.68525371756505</v>
      </c>
      <c r="S16" s="16">
        <f>'[1]Energy Industry'!AG16</f>
        <v>157.73328373349344</v>
      </c>
      <c r="T16" s="16">
        <f>'[1]Energy Industry'!AH16</f>
        <v>1865.8965747467737</v>
      </c>
      <c r="U16" s="16">
        <f>'[1]Energy Industry'!AI16</f>
        <v>0</v>
      </c>
      <c r="V16" s="16">
        <f>'[1]Energy Industry'!AJ16</f>
        <v>0</v>
      </c>
      <c r="W16" s="16">
        <f>'[1]Energy Industry'!AK16</f>
        <v>0</v>
      </c>
      <c r="X16" s="16">
        <f>'[1]Energy Industry'!AL16</f>
        <v>11.011878481413333</v>
      </c>
      <c r="Y16" s="16">
        <f>'[1]Energy Industry'!AM16</f>
        <v>0</v>
      </c>
      <c r="Z16" s="16">
        <f>'[1]Energy Industry'!AN16</f>
        <v>0</v>
      </c>
      <c r="AA16" s="16">
        <f>'[1]Energy Industry'!AO16</f>
        <v>0</v>
      </c>
      <c r="AB16" s="16">
        <f>'[1]Energy Industry'!AP16</f>
        <v>0</v>
      </c>
      <c r="AC16" s="16">
        <f>'[1]Energy Industry'!AQ16</f>
        <v>7.180324545327738</v>
      </c>
      <c r="AD16" s="17">
        <f t="shared" si="1"/>
        <v>2407.5073152245736</v>
      </c>
    </row>
    <row r="17" spans="2:30" ht="12.75">
      <c r="B17" s="15">
        <v>2000</v>
      </c>
      <c r="C17" s="16">
        <f>'[1]Energy Industry'!C17</f>
        <v>335.43308786826327</v>
      </c>
      <c r="D17" s="16">
        <f>'[1]Energy Industry'!D17</f>
        <v>139.01556971163973</v>
      </c>
      <c r="E17" s="16">
        <f>'[1]Energy Industry'!E17</f>
        <v>1861.7246602829296</v>
      </c>
      <c r="F17" s="16">
        <f>'[1]Energy Industry'!F17</f>
        <v>0</v>
      </c>
      <c r="G17" s="16">
        <f>'[1]Energy Industry'!G17</f>
        <v>0</v>
      </c>
      <c r="H17" s="16">
        <f>'[1]Energy Industry'!H17</f>
        <v>0</v>
      </c>
      <c r="I17" s="16">
        <f>'[1]Energy Industry'!I17</f>
        <v>11.834626631551066</v>
      </c>
      <c r="J17" s="16">
        <f>'[1]Energy Industry'!J17</f>
        <v>0</v>
      </c>
      <c r="K17" s="16">
        <f>'[1]Energy Industry'!K17</f>
        <v>0</v>
      </c>
      <c r="L17" s="16">
        <f>'[1]Energy Industry'!L17</f>
        <v>0</v>
      </c>
      <c r="M17" s="16">
        <f>'[1]Energy Industry'!M17</f>
        <v>0</v>
      </c>
      <c r="N17" s="16">
        <f>'[1]Energy Industry'!N17</f>
        <v>5.932887039579502</v>
      </c>
      <c r="O17" s="17">
        <f t="shared" si="0"/>
        <v>2353.940831533963</v>
      </c>
      <c r="Q17" s="15">
        <v>2000</v>
      </c>
      <c r="R17" s="16">
        <f>'[1]Energy Industry'!AF17</f>
        <v>361.92118668509545</v>
      </c>
      <c r="S17" s="16">
        <f>'[1]Energy Industry'!AG17</f>
        <v>155.93757209260133</v>
      </c>
      <c r="T17" s="16">
        <f>'[1]Energy Industry'!AH17</f>
        <v>1861.7246602829296</v>
      </c>
      <c r="U17" s="16">
        <f>'[1]Energy Industry'!AI17</f>
        <v>0</v>
      </c>
      <c r="V17" s="16">
        <f>'[1]Energy Industry'!AJ17</f>
        <v>0</v>
      </c>
      <c r="W17" s="16">
        <f>'[1]Energy Industry'!AK17</f>
        <v>0</v>
      </c>
      <c r="X17" s="16">
        <f>'[1]Energy Industry'!AL17</f>
        <v>11.834626631551066</v>
      </c>
      <c r="Y17" s="16">
        <f>'[1]Energy Industry'!AM17</f>
        <v>0</v>
      </c>
      <c r="Z17" s="16">
        <f>'[1]Energy Industry'!AN17</f>
        <v>0</v>
      </c>
      <c r="AA17" s="16">
        <f>'[1]Energy Industry'!AO17</f>
        <v>0</v>
      </c>
      <c r="AB17" s="16">
        <f>'[1]Energy Industry'!AP17</f>
        <v>0</v>
      </c>
      <c r="AC17" s="16">
        <f>'[1]Energy Industry'!AQ17</f>
        <v>6.0052046285522005</v>
      </c>
      <c r="AD17" s="17">
        <f t="shared" si="1"/>
        <v>2397.42325032073</v>
      </c>
    </row>
    <row r="18" spans="2:30" ht="12.75">
      <c r="B18" s="15">
        <v>2001</v>
      </c>
      <c r="C18" s="16">
        <f>'[1]Energy Industry'!C18</f>
        <v>353.27280707048965</v>
      </c>
      <c r="D18" s="16">
        <f>'[1]Energy Industry'!D18</f>
        <v>137.44719903314137</v>
      </c>
      <c r="E18" s="16">
        <f>'[1]Energy Industry'!E18</f>
        <v>1964.361367441512</v>
      </c>
      <c r="F18" s="16">
        <f>'[1]Energy Industry'!F18</f>
        <v>0</v>
      </c>
      <c r="G18" s="16">
        <f>'[1]Energy Industry'!G18</f>
        <v>0</v>
      </c>
      <c r="H18" s="16">
        <f>'[1]Energy Industry'!H18</f>
        <v>0</v>
      </c>
      <c r="I18" s="16">
        <f>'[1]Energy Industry'!I18</f>
        <v>13.483362958055803</v>
      </c>
      <c r="J18" s="16">
        <f>'[1]Energy Industry'!J18</f>
        <v>0</v>
      </c>
      <c r="K18" s="16">
        <f>'[1]Energy Industry'!K18</f>
        <v>0</v>
      </c>
      <c r="L18" s="16">
        <f>'[1]Energy Industry'!L18</f>
        <v>0</v>
      </c>
      <c r="M18" s="16">
        <f>'[1]Energy Industry'!M18</f>
        <v>0</v>
      </c>
      <c r="N18" s="16">
        <f>'[1]Energy Industry'!N18</f>
        <v>5.758183517557629</v>
      </c>
      <c r="O18" s="17">
        <f t="shared" si="0"/>
        <v>2474.322920020756</v>
      </c>
      <c r="Q18" s="15">
        <v>2001</v>
      </c>
      <c r="R18" s="16">
        <f>'[1]Energy Industry'!AF18</f>
        <v>370.538895070966</v>
      </c>
      <c r="S18" s="16">
        <f>'[1]Energy Industry'!AG18</f>
        <v>148.4757834100829</v>
      </c>
      <c r="T18" s="16">
        <f>'[1]Energy Industry'!AH18</f>
        <v>1964.361367441512</v>
      </c>
      <c r="U18" s="16">
        <f>'[1]Energy Industry'!AI18</f>
        <v>0</v>
      </c>
      <c r="V18" s="16">
        <f>'[1]Energy Industry'!AJ18</f>
        <v>0</v>
      </c>
      <c r="W18" s="16">
        <f>'[1]Energy Industry'!AK18</f>
        <v>0</v>
      </c>
      <c r="X18" s="16">
        <f>'[1]Energy Industry'!AL18</f>
        <v>13.483362958055803</v>
      </c>
      <c r="Y18" s="16">
        <f>'[1]Energy Industry'!AM18</f>
        <v>0</v>
      </c>
      <c r="Z18" s="16">
        <f>'[1]Energy Industry'!AN18</f>
        <v>0</v>
      </c>
      <c r="AA18" s="16">
        <f>'[1]Energy Industry'!AO18</f>
        <v>0</v>
      </c>
      <c r="AB18" s="16">
        <f>'[1]Energy Industry'!AP18</f>
        <v>0</v>
      </c>
      <c r="AC18" s="16">
        <f>'[1]Energy Industry'!AQ18</f>
        <v>5.803068062234402</v>
      </c>
      <c r="AD18" s="17">
        <f t="shared" si="1"/>
        <v>2502.6624769428513</v>
      </c>
    </row>
    <row r="19" spans="2:30" ht="12.75">
      <c r="B19" s="15">
        <v>2002</v>
      </c>
      <c r="C19" s="16">
        <f>'[1]Energy Industry'!C19</f>
        <v>339.43165001933335</v>
      </c>
      <c r="D19" s="16">
        <f>'[1]Energy Industry'!D19</f>
        <v>134.92624411137743</v>
      </c>
      <c r="E19" s="16">
        <f>'[1]Energy Industry'!E19</f>
        <v>1916.3229862649096</v>
      </c>
      <c r="F19" s="16">
        <f>'[1]Energy Industry'!F19</f>
        <v>0</v>
      </c>
      <c r="G19" s="16">
        <f>'[1]Energy Industry'!G19</f>
        <v>0</v>
      </c>
      <c r="H19" s="16">
        <f>'[1]Energy Industry'!H19</f>
        <v>0</v>
      </c>
      <c r="I19" s="16">
        <f>'[1]Energy Industry'!I19</f>
        <v>13.987965824956062</v>
      </c>
      <c r="J19" s="16">
        <f>'[1]Energy Industry'!J19</f>
        <v>0</v>
      </c>
      <c r="K19" s="16">
        <f>'[1]Energy Industry'!K19</f>
        <v>0</v>
      </c>
      <c r="L19" s="16">
        <f>'[1]Energy Industry'!L19</f>
        <v>0</v>
      </c>
      <c r="M19" s="16">
        <f>'[1]Energy Industry'!M19</f>
        <v>0</v>
      </c>
      <c r="N19" s="16">
        <f>'[1]Energy Industry'!N19</f>
        <v>6.482644173911545</v>
      </c>
      <c r="O19" s="17">
        <f t="shared" si="0"/>
        <v>2411.1514903944876</v>
      </c>
      <c r="Q19" s="15">
        <v>2002</v>
      </c>
      <c r="R19" s="16">
        <f>'[1]Energy Industry'!AF19</f>
        <v>362.27410059894</v>
      </c>
      <c r="S19" s="16">
        <f>'[1]Energy Industry'!AG19</f>
        <v>149.56543424728528</v>
      </c>
      <c r="T19" s="16">
        <f>'[1]Energy Industry'!AH19</f>
        <v>1916.3229862649096</v>
      </c>
      <c r="U19" s="16">
        <f>'[1]Energy Industry'!AI19</f>
        <v>0</v>
      </c>
      <c r="V19" s="16">
        <f>'[1]Energy Industry'!AJ19</f>
        <v>0</v>
      </c>
      <c r="W19" s="16">
        <f>'[1]Energy Industry'!AK19</f>
        <v>0</v>
      </c>
      <c r="X19" s="16">
        <f>'[1]Energy Industry'!AL19</f>
        <v>13.987965824956062</v>
      </c>
      <c r="Y19" s="16">
        <f>'[1]Energy Industry'!AM19</f>
        <v>0</v>
      </c>
      <c r="Z19" s="16">
        <f>'[1]Energy Industry'!AN19</f>
        <v>0</v>
      </c>
      <c r="AA19" s="16">
        <f>'[1]Energy Industry'!AO19</f>
        <v>0</v>
      </c>
      <c r="AB19" s="16">
        <f>'[1]Energy Industry'!AP19</f>
        <v>0</v>
      </c>
      <c r="AC19" s="16">
        <f>'[1]Energy Industry'!AQ19</f>
        <v>6.552211990104826</v>
      </c>
      <c r="AD19" s="17">
        <f t="shared" si="1"/>
        <v>2448.702698926196</v>
      </c>
    </row>
    <row r="20" spans="2:30" ht="12.75">
      <c r="B20" s="15">
        <v>2003</v>
      </c>
      <c r="C20" s="16">
        <f>'[1]Energy Industry'!C20</f>
        <v>355.20259456186886</v>
      </c>
      <c r="D20" s="16">
        <f>'[1]Energy Industry'!D20</f>
        <v>146.22633140611305</v>
      </c>
      <c r="E20" s="16">
        <f>'[1]Energy Industry'!E20</f>
        <v>1957.542747604273</v>
      </c>
      <c r="F20" s="16">
        <f>'[1]Energy Industry'!F20</f>
        <v>0</v>
      </c>
      <c r="G20" s="16">
        <f>'[1]Energy Industry'!G20</f>
        <v>0</v>
      </c>
      <c r="H20" s="16">
        <f>'[1]Energy Industry'!H20</f>
        <v>0</v>
      </c>
      <c r="I20" s="16">
        <f>'[1]Energy Industry'!I20</f>
        <v>14.85767750063632</v>
      </c>
      <c r="J20" s="16">
        <f>'[1]Energy Industry'!J20</f>
        <v>0</v>
      </c>
      <c r="K20" s="16">
        <f>'[1]Energy Industry'!K20</f>
        <v>0</v>
      </c>
      <c r="L20" s="16">
        <f>'[1]Energy Industry'!L20</f>
        <v>0</v>
      </c>
      <c r="M20" s="16">
        <f>'[1]Energy Industry'!M20</f>
        <v>0</v>
      </c>
      <c r="N20" s="16">
        <f>'[1]Energy Industry'!N20</f>
        <v>5.756218144892634</v>
      </c>
      <c r="O20" s="17">
        <f t="shared" si="0"/>
        <v>2479.585569217784</v>
      </c>
      <c r="Q20" s="15">
        <v>2003</v>
      </c>
      <c r="R20" s="16">
        <f>'[1]Energy Industry'!AF20</f>
        <v>366.6624288168274</v>
      </c>
      <c r="S20" s="16">
        <f>'[1]Energy Industry'!AG20</f>
        <v>153.5936965213809</v>
      </c>
      <c r="T20" s="16">
        <f>'[1]Energy Industry'!AH20</f>
        <v>1957.542747604273</v>
      </c>
      <c r="U20" s="16">
        <f>'[1]Energy Industry'!AI20</f>
        <v>0</v>
      </c>
      <c r="V20" s="16">
        <f>'[1]Energy Industry'!AJ20</f>
        <v>0</v>
      </c>
      <c r="W20" s="16">
        <f>'[1]Energy Industry'!AK20</f>
        <v>0</v>
      </c>
      <c r="X20" s="16">
        <f>'[1]Energy Industry'!AL20</f>
        <v>14.85767750063632</v>
      </c>
      <c r="Y20" s="16">
        <f>'[1]Energy Industry'!AM20</f>
        <v>0</v>
      </c>
      <c r="Z20" s="16">
        <f>'[1]Energy Industry'!AN20</f>
        <v>0</v>
      </c>
      <c r="AA20" s="16">
        <f>'[1]Energy Industry'!AO20</f>
        <v>0</v>
      </c>
      <c r="AB20" s="16">
        <f>'[1]Energy Industry'!AP20</f>
        <v>0</v>
      </c>
      <c r="AC20" s="16">
        <f>'[1]Energy Industry'!AQ20</f>
        <v>5.787271984991258</v>
      </c>
      <c r="AD20" s="17">
        <f t="shared" si="1"/>
        <v>2498.443822428109</v>
      </c>
    </row>
    <row r="21" spans="2:30" ht="12.75">
      <c r="B21" s="15">
        <v>2004</v>
      </c>
      <c r="C21" s="16">
        <f>'[1]Energy Industry'!C21</f>
        <v>333.4921336628824</v>
      </c>
      <c r="D21" s="16">
        <f>'[1]Energy Industry'!D21</f>
        <v>157.01429494689583</v>
      </c>
      <c r="E21" s="16">
        <f>'[1]Energy Industry'!E21</f>
        <v>1896.998717034638</v>
      </c>
      <c r="F21" s="16">
        <f>'[1]Energy Industry'!F21</f>
        <v>0</v>
      </c>
      <c r="G21" s="16">
        <f>'[1]Energy Industry'!G21</f>
        <v>0</v>
      </c>
      <c r="H21" s="16">
        <f>'[1]Energy Industry'!H21</f>
        <v>0</v>
      </c>
      <c r="I21" s="16">
        <f>'[1]Energy Industry'!I21</f>
        <v>15.728373069582725</v>
      </c>
      <c r="J21" s="16">
        <f>'[1]Energy Industry'!J21</f>
        <v>0</v>
      </c>
      <c r="K21" s="16">
        <f>'[1]Energy Industry'!K21</f>
        <v>0</v>
      </c>
      <c r="L21" s="16">
        <f>'[1]Energy Industry'!L21</f>
        <v>0</v>
      </c>
      <c r="M21" s="16">
        <f>'[1]Energy Industry'!M21</f>
        <v>0</v>
      </c>
      <c r="N21" s="16">
        <f>'[1]Energy Industry'!N21</f>
        <v>5.279183884539144</v>
      </c>
      <c r="O21" s="17">
        <f t="shared" si="0"/>
        <v>2408.512702598538</v>
      </c>
      <c r="Q21" s="15">
        <v>2004</v>
      </c>
      <c r="R21" s="16">
        <f>'[1]Energy Industry'!AF21</f>
        <v>345.68101476703043</v>
      </c>
      <c r="S21" s="16">
        <f>'[1]Energy Industry'!AG21</f>
        <v>164.88638651908744</v>
      </c>
      <c r="T21" s="16">
        <f>'[1]Energy Industry'!AH21</f>
        <v>1896.998717034638</v>
      </c>
      <c r="U21" s="16">
        <f>'[1]Energy Industry'!AI21</f>
        <v>0</v>
      </c>
      <c r="V21" s="16">
        <f>'[1]Energy Industry'!AJ21</f>
        <v>0</v>
      </c>
      <c r="W21" s="16">
        <f>'[1]Energy Industry'!AK21</f>
        <v>0</v>
      </c>
      <c r="X21" s="16">
        <f>'[1]Energy Industry'!AL21</f>
        <v>16.542534282343954</v>
      </c>
      <c r="Y21" s="16">
        <f>'[1]Energy Industry'!AM21</f>
        <v>0</v>
      </c>
      <c r="Z21" s="16">
        <f>'[1]Energy Industry'!AN21</f>
        <v>0</v>
      </c>
      <c r="AA21" s="16">
        <f>'[1]Energy Industry'!AO21</f>
        <v>0</v>
      </c>
      <c r="AB21" s="16">
        <f>'[1]Energy Industry'!AP21</f>
        <v>0</v>
      </c>
      <c r="AC21" s="16">
        <f>'[1]Energy Industry'!AQ21</f>
        <v>5.310007107603034</v>
      </c>
      <c r="AD21" s="17">
        <f t="shared" si="1"/>
        <v>2429.4186597107027</v>
      </c>
    </row>
    <row r="22" spans="2:30" ht="12.75">
      <c r="B22" s="15">
        <v>2005</v>
      </c>
      <c r="C22" s="16">
        <f>'[1]Energy Industry'!C22</f>
        <v>337.33410456790403</v>
      </c>
      <c r="D22" s="16">
        <f>'[1]Energy Industry'!D22</f>
        <v>161.09225280542933</v>
      </c>
      <c r="E22" s="16">
        <f>'[1]Energy Industry'!E22</f>
        <v>1841.4104234356519</v>
      </c>
      <c r="F22" s="16">
        <f>'[1]Energy Industry'!F22</f>
        <v>0</v>
      </c>
      <c r="G22" s="16">
        <f>'[1]Energy Industry'!G22</f>
        <v>0</v>
      </c>
      <c r="H22" s="16">
        <f>'[1]Energy Industry'!H22</f>
        <v>0</v>
      </c>
      <c r="I22" s="16">
        <f>'[1]Energy Industry'!I22</f>
        <v>16.953616800753117</v>
      </c>
      <c r="J22" s="16">
        <f>'[1]Energy Industry'!J22</f>
        <v>0</v>
      </c>
      <c r="K22" s="16">
        <f>'[1]Energy Industry'!K22</f>
        <v>0</v>
      </c>
      <c r="L22" s="16">
        <f>'[1]Energy Industry'!L22</f>
        <v>0</v>
      </c>
      <c r="M22" s="16">
        <f>'[1]Energy Industry'!M22</f>
        <v>0</v>
      </c>
      <c r="N22" s="16">
        <f>'[1]Energy Industry'!N22</f>
        <v>4.639644529977918</v>
      </c>
      <c r="O22" s="17">
        <f t="shared" si="0"/>
        <v>2361.430042139716</v>
      </c>
      <c r="Q22" s="15">
        <v>2005</v>
      </c>
      <c r="R22" s="16">
        <f>'[1]Energy Industry'!AF22</f>
        <v>340.75786460174345</v>
      </c>
      <c r="S22" s="16">
        <f>'[1]Energy Industry'!AG22</f>
        <v>163.31430152026488</v>
      </c>
      <c r="T22" s="16">
        <f>'[1]Energy Industry'!AH22</f>
        <v>1841.4104234356519</v>
      </c>
      <c r="U22" s="16">
        <f>'[1]Energy Industry'!AI22</f>
        <v>0</v>
      </c>
      <c r="V22" s="16">
        <f>'[1]Energy Industry'!AJ22</f>
        <v>0</v>
      </c>
      <c r="W22" s="16">
        <f>'[1]Energy Industry'!AK22</f>
        <v>0</v>
      </c>
      <c r="X22" s="16">
        <f>'[1]Energy Industry'!AL22</f>
        <v>17.203027320245685</v>
      </c>
      <c r="Y22" s="16">
        <f>'[1]Energy Industry'!AM22</f>
        <v>0</v>
      </c>
      <c r="Z22" s="16">
        <f>'[1]Energy Industry'!AN22</f>
        <v>0</v>
      </c>
      <c r="AA22" s="16">
        <f>'[1]Energy Industry'!AO22</f>
        <v>0</v>
      </c>
      <c r="AB22" s="16">
        <f>'[1]Energy Industry'!AP22</f>
        <v>0</v>
      </c>
      <c r="AC22" s="16">
        <f>'[1]Energy Industry'!AQ22</f>
        <v>4.648239823088491</v>
      </c>
      <c r="AD22" s="17">
        <f t="shared" si="1"/>
        <v>2367.3338567009946</v>
      </c>
    </row>
    <row r="23" spans="2:30" ht="12.75">
      <c r="B23" s="15">
        <v>2006</v>
      </c>
      <c r="C23" s="16">
        <f>'[1]Energy Industry'!C23</f>
        <v>311.4324455747787</v>
      </c>
      <c r="D23" s="16">
        <f>'[1]Energy Industry'!D23</f>
        <v>166.2871759605408</v>
      </c>
      <c r="E23" s="16">
        <f>'[1]Energy Industry'!E23</f>
        <v>1902.0272408699934</v>
      </c>
      <c r="F23" s="16">
        <f>'[1]Energy Industry'!F23</f>
        <v>0</v>
      </c>
      <c r="G23" s="16">
        <f>'[1]Energy Industry'!G23</f>
        <v>0</v>
      </c>
      <c r="H23" s="16">
        <f>'[1]Energy Industry'!H23</f>
        <v>0</v>
      </c>
      <c r="I23" s="16">
        <f>'[1]Energy Industry'!I23</f>
        <v>19.032797137645282</v>
      </c>
      <c r="J23" s="16">
        <f>'[1]Energy Industry'!J23</f>
        <v>0</v>
      </c>
      <c r="K23" s="16">
        <f>'[1]Energy Industry'!K23</f>
        <v>0</v>
      </c>
      <c r="L23" s="16">
        <f>'[1]Energy Industry'!L23</f>
        <v>0</v>
      </c>
      <c r="M23" s="16">
        <f>'[1]Energy Industry'!M23</f>
        <v>0</v>
      </c>
      <c r="N23" s="16">
        <f>'[1]Energy Industry'!N23</f>
        <v>5.0673203744033515</v>
      </c>
      <c r="O23" s="17">
        <f t="shared" si="0"/>
        <v>2403.8469799173613</v>
      </c>
      <c r="Q23" s="15">
        <v>2006</v>
      </c>
      <c r="R23" s="16">
        <f>'[1]Energy Industry'!AF23</f>
        <v>328.09254235879285</v>
      </c>
      <c r="S23" s="16">
        <f>'[1]Energy Industry'!AG23</f>
        <v>177.13567392761084</v>
      </c>
      <c r="T23" s="16">
        <f>'[1]Energy Industry'!AH23</f>
        <v>1902.0272408699934</v>
      </c>
      <c r="U23" s="16">
        <f>'[1]Energy Industry'!AI23</f>
        <v>0</v>
      </c>
      <c r="V23" s="16">
        <f>'[1]Energy Industry'!AJ23</f>
        <v>0</v>
      </c>
      <c r="W23" s="16">
        <f>'[1]Energy Industry'!AK23</f>
        <v>0</v>
      </c>
      <c r="X23" s="16">
        <f>'[1]Energy Industry'!AL23</f>
        <v>20.379631113841008</v>
      </c>
      <c r="Y23" s="16">
        <f>'[1]Energy Industry'!AM23</f>
        <v>0</v>
      </c>
      <c r="Z23" s="16">
        <f>'[1]Energy Industry'!AN23</f>
        <v>0</v>
      </c>
      <c r="AA23" s="16">
        <f>'[1]Energy Industry'!AO23</f>
        <v>0</v>
      </c>
      <c r="AB23" s="16">
        <f>'[1]Energy Industry'!AP23</f>
        <v>0</v>
      </c>
      <c r="AC23" s="16">
        <f>'[1]Energy Industry'!AQ23</f>
        <v>5.1087896602921665</v>
      </c>
      <c r="AD23" s="17">
        <f t="shared" si="1"/>
        <v>2432.74387793053</v>
      </c>
    </row>
    <row r="24" spans="2:30" ht="12.75">
      <c r="B24" s="15">
        <v>2007</v>
      </c>
      <c r="C24" s="16">
        <f>'[1]Energy Industry'!C24</f>
        <v>0</v>
      </c>
      <c r="D24" s="16">
        <f>'[1]Energy Industry'!D24</f>
        <v>0</v>
      </c>
      <c r="E24" s="16">
        <f>'[1]Energy Industry'!E24</f>
        <v>0</v>
      </c>
      <c r="F24" s="16">
        <f>'[1]Energy Industry'!F24</f>
        <v>0</v>
      </c>
      <c r="G24" s="16">
        <f>'[1]Energy Industry'!G24</f>
        <v>0</v>
      </c>
      <c r="H24" s="16">
        <f>'[1]Energy Industry'!H24</f>
        <v>0</v>
      </c>
      <c r="I24" s="16">
        <f>'[1]Energy Industry'!I24</f>
        <v>0</v>
      </c>
      <c r="J24" s="16">
        <f>'[1]Energy Industry'!J24</f>
        <v>0</v>
      </c>
      <c r="K24" s="16">
        <f>'[1]Energy Industry'!K24</f>
        <v>0</v>
      </c>
      <c r="L24" s="16">
        <f>'[1]Energy Industry'!L24</f>
        <v>0</v>
      </c>
      <c r="M24" s="16">
        <f>'[1]Energy Industry'!M24</f>
        <v>0</v>
      </c>
      <c r="N24" s="16">
        <f>'[1]Energy Industry'!N24</f>
        <v>0</v>
      </c>
      <c r="O24" s="17">
        <f t="shared" si="0"/>
        <v>0</v>
      </c>
      <c r="Q24" s="15">
        <v>2007</v>
      </c>
      <c r="R24" s="16">
        <f>'[1]Energy Industry'!AF24</f>
        <v>0</v>
      </c>
      <c r="S24" s="16">
        <f>'[1]Energy Industry'!AG24</f>
        <v>0</v>
      </c>
      <c r="T24" s="16">
        <f>'[1]Energy Industry'!AH24</f>
        <v>0</v>
      </c>
      <c r="U24" s="16">
        <f>'[1]Energy Industry'!AI24</f>
        <v>0</v>
      </c>
      <c r="V24" s="16">
        <f>'[1]Energy Industry'!AJ24</f>
        <v>0</v>
      </c>
      <c r="W24" s="16">
        <f>'[1]Energy Industry'!AK24</f>
        <v>0</v>
      </c>
      <c r="X24" s="16">
        <f>'[1]Energy Industry'!AL24</f>
        <v>0</v>
      </c>
      <c r="Y24" s="16">
        <f>'[1]Energy Industry'!AM24</f>
        <v>0</v>
      </c>
      <c r="Z24" s="16">
        <f>'[1]Energy Industry'!AN24</f>
        <v>0</v>
      </c>
      <c r="AA24" s="16">
        <f>'[1]Energy Industry'!AO24</f>
        <v>0</v>
      </c>
      <c r="AB24" s="16">
        <f>'[1]Energy Industry'!AP24</f>
        <v>0</v>
      </c>
      <c r="AC24" s="16">
        <f>'[1]Energy Industry'!AQ24</f>
        <v>0</v>
      </c>
      <c r="AD24" s="17">
        <f t="shared" si="1"/>
        <v>0</v>
      </c>
    </row>
    <row r="25" spans="2:30" ht="12.75">
      <c r="B25" s="15">
        <v>2008</v>
      </c>
      <c r="C25" s="16">
        <f>'[1]Energy Industry'!C25</f>
        <v>0</v>
      </c>
      <c r="D25" s="16">
        <f>'[1]Energy Industry'!D25</f>
        <v>0</v>
      </c>
      <c r="E25" s="16">
        <f>'[1]Energy Industry'!E25</f>
        <v>0</v>
      </c>
      <c r="F25" s="16">
        <f>'[1]Energy Industry'!F25</f>
        <v>0</v>
      </c>
      <c r="G25" s="16">
        <f>'[1]Energy Industry'!G25</f>
        <v>0</v>
      </c>
      <c r="H25" s="16">
        <f>'[1]Energy Industry'!H25</f>
        <v>0</v>
      </c>
      <c r="I25" s="16">
        <f>'[1]Energy Industry'!I25</f>
        <v>0</v>
      </c>
      <c r="J25" s="16">
        <f>'[1]Energy Industry'!J25</f>
        <v>0</v>
      </c>
      <c r="K25" s="16">
        <f>'[1]Energy Industry'!K25</f>
        <v>0</v>
      </c>
      <c r="L25" s="16">
        <f>'[1]Energy Industry'!L25</f>
        <v>0</v>
      </c>
      <c r="M25" s="16">
        <f>'[1]Energy Industry'!M25</f>
        <v>0</v>
      </c>
      <c r="N25" s="16">
        <f>'[1]Energy Industry'!N25</f>
        <v>0</v>
      </c>
      <c r="O25" s="17">
        <f t="shared" si="0"/>
        <v>0</v>
      </c>
      <c r="Q25" s="15">
        <v>2008</v>
      </c>
      <c r="R25" s="16">
        <f>'[1]Energy Industry'!AF25</f>
        <v>0</v>
      </c>
      <c r="S25" s="16">
        <f>'[1]Energy Industry'!AG25</f>
        <v>0</v>
      </c>
      <c r="T25" s="16">
        <f>'[1]Energy Industry'!AH25</f>
        <v>0</v>
      </c>
      <c r="U25" s="16">
        <f>'[1]Energy Industry'!AI25</f>
        <v>0</v>
      </c>
      <c r="V25" s="16">
        <f>'[1]Energy Industry'!AJ25</f>
        <v>0</v>
      </c>
      <c r="W25" s="16">
        <f>'[1]Energy Industry'!AK25</f>
        <v>0</v>
      </c>
      <c r="X25" s="16">
        <f>'[1]Energy Industry'!AL25</f>
        <v>0</v>
      </c>
      <c r="Y25" s="16">
        <f>'[1]Energy Industry'!AM25</f>
        <v>0</v>
      </c>
      <c r="Z25" s="16">
        <f>'[1]Energy Industry'!AN25</f>
        <v>0</v>
      </c>
      <c r="AA25" s="16">
        <f>'[1]Energy Industry'!AO25</f>
        <v>0</v>
      </c>
      <c r="AB25" s="16">
        <f>'[1]Energy Industry'!AP25</f>
        <v>0</v>
      </c>
      <c r="AC25" s="16">
        <f>'[1]Energy Industry'!AQ25</f>
        <v>0</v>
      </c>
      <c r="AD25" s="17">
        <f t="shared" si="1"/>
        <v>0</v>
      </c>
    </row>
    <row r="26" spans="2:30" ht="12.75">
      <c r="B26" s="15">
        <v>2009</v>
      </c>
      <c r="C26" s="16">
        <f>'[1]Energy Industry'!C26</f>
        <v>0</v>
      </c>
      <c r="D26" s="16">
        <f>'[1]Energy Industry'!D26</f>
        <v>0</v>
      </c>
      <c r="E26" s="16">
        <f>'[1]Energy Industry'!E26</f>
        <v>0</v>
      </c>
      <c r="F26" s="16">
        <f>'[1]Energy Industry'!F26</f>
        <v>0</v>
      </c>
      <c r="G26" s="16">
        <f>'[1]Energy Industry'!G26</f>
        <v>0</v>
      </c>
      <c r="H26" s="16">
        <f>'[1]Energy Industry'!H26</f>
        <v>0</v>
      </c>
      <c r="I26" s="16">
        <f>'[1]Energy Industry'!I26</f>
        <v>0</v>
      </c>
      <c r="J26" s="16">
        <f>'[1]Energy Industry'!J26</f>
        <v>0</v>
      </c>
      <c r="K26" s="16">
        <f>'[1]Energy Industry'!K26</f>
        <v>0</v>
      </c>
      <c r="L26" s="16">
        <f>'[1]Energy Industry'!L26</f>
        <v>0</v>
      </c>
      <c r="M26" s="16">
        <f>'[1]Energy Industry'!M26</f>
        <v>0</v>
      </c>
      <c r="N26" s="16">
        <f>'[1]Energy Industry'!N26</f>
        <v>0</v>
      </c>
      <c r="O26" s="17">
        <f t="shared" si="0"/>
        <v>0</v>
      </c>
      <c r="Q26" s="15">
        <v>2009</v>
      </c>
      <c r="R26" s="16">
        <f>'[1]Energy Industry'!AF26</f>
        <v>0</v>
      </c>
      <c r="S26" s="16">
        <f>'[1]Energy Industry'!AG26</f>
        <v>0</v>
      </c>
      <c r="T26" s="16">
        <f>'[1]Energy Industry'!AH26</f>
        <v>0</v>
      </c>
      <c r="U26" s="16">
        <f>'[1]Energy Industry'!AI26</f>
        <v>0</v>
      </c>
      <c r="V26" s="16">
        <f>'[1]Energy Industry'!AJ26</f>
        <v>0</v>
      </c>
      <c r="W26" s="16">
        <f>'[1]Energy Industry'!AK26</f>
        <v>0</v>
      </c>
      <c r="X26" s="16">
        <f>'[1]Energy Industry'!AL26</f>
        <v>0</v>
      </c>
      <c r="Y26" s="16">
        <f>'[1]Energy Industry'!AM26</f>
        <v>0</v>
      </c>
      <c r="Z26" s="16">
        <f>'[1]Energy Industry'!AN26</f>
        <v>0</v>
      </c>
      <c r="AA26" s="16">
        <f>'[1]Energy Industry'!AO26</f>
        <v>0</v>
      </c>
      <c r="AB26" s="16">
        <f>'[1]Energy Industry'!AP26</f>
        <v>0</v>
      </c>
      <c r="AC26" s="16">
        <f>'[1]Energy Industry'!AQ26</f>
        <v>0</v>
      </c>
      <c r="AD26" s="17">
        <f t="shared" si="1"/>
        <v>0</v>
      </c>
    </row>
    <row r="27" spans="2:30" ht="12.75">
      <c r="B27" s="15">
        <v>2010</v>
      </c>
      <c r="C27" s="16">
        <f>'[1]Energy Industry'!C27</f>
        <v>0</v>
      </c>
      <c r="D27" s="16">
        <f>'[1]Energy Industry'!D27</f>
        <v>0</v>
      </c>
      <c r="E27" s="16">
        <f>'[1]Energy Industry'!E27</f>
        <v>0</v>
      </c>
      <c r="F27" s="16">
        <f>'[1]Energy Industry'!F27</f>
        <v>0</v>
      </c>
      <c r="G27" s="16">
        <f>'[1]Energy Industry'!G27</f>
        <v>0</v>
      </c>
      <c r="H27" s="16">
        <f>'[1]Energy Industry'!H27</f>
        <v>0</v>
      </c>
      <c r="I27" s="16">
        <f>'[1]Energy Industry'!I27</f>
        <v>0</v>
      </c>
      <c r="J27" s="16">
        <f>'[1]Energy Industry'!J27</f>
        <v>0</v>
      </c>
      <c r="K27" s="16">
        <f>'[1]Energy Industry'!K27</f>
        <v>0</v>
      </c>
      <c r="L27" s="16">
        <f>'[1]Energy Industry'!L27</f>
        <v>0</v>
      </c>
      <c r="M27" s="16">
        <f>'[1]Energy Industry'!M27</f>
        <v>0</v>
      </c>
      <c r="N27" s="16">
        <f>'[1]Energy Industry'!N27</f>
        <v>0</v>
      </c>
      <c r="O27" s="17">
        <f t="shared" si="0"/>
        <v>0</v>
      </c>
      <c r="Q27" s="15">
        <v>2010</v>
      </c>
      <c r="R27" s="16">
        <f>'[1]Energy Industry'!AF27</f>
        <v>0</v>
      </c>
      <c r="S27" s="16">
        <f>'[1]Energy Industry'!AG27</f>
        <v>0</v>
      </c>
      <c r="T27" s="16">
        <f>'[1]Energy Industry'!AH27</f>
        <v>0</v>
      </c>
      <c r="U27" s="16">
        <f>'[1]Energy Industry'!AI27</f>
        <v>0</v>
      </c>
      <c r="V27" s="16">
        <f>'[1]Energy Industry'!AJ27</f>
        <v>0</v>
      </c>
      <c r="W27" s="16">
        <f>'[1]Energy Industry'!AK27</f>
        <v>0</v>
      </c>
      <c r="X27" s="16">
        <f>'[1]Energy Industry'!AL27</f>
        <v>0</v>
      </c>
      <c r="Y27" s="16">
        <f>'[1]Energy Industry'!AM27</f>
        <v>0</v>
      </c>
      <c r="Z27" s="16">
        <f>'[1]Energy Industry'!AN27</f>
        <v>0</v>
      </c>
      <c r="AA27" s="16">
        <f>'[1]Energy Industry'!AO27</f>
        <v>0</v>
      </c>
      <c r="AB27" s="16">
        <f>'[1]Energy Industry'!AP27</f>
        <v>0</v>
      </c>
      <c r="AC27" s="16">
        <f>'[1]Energy Industry'!AQ27</f>
        <v>0</v>
      </c>
      <c r="AD27" s="17">
        <f t="shared" si="1"/>
        <v>0</v>
      </c>
    </row>
    <row r="28" spans="2:30" ht="12.75">
      <c r="B28" s="15">
        <v>2011</v>
      </c>
      <c r="C28" s="16">
        <f>'[1]Energy Industry'!C28</f>
        <v>0</v>
      </c>
      <c r="D28" s="16">
        <f>'[1]Energy Industry'!D28</f>
        <v>0</v>
      </c>
      <c r="E28" s="16">
        <f>'[1]Energy Industry'!E28</f>
        <v>0</v>
      </c>
      <c r="F28" s="16">
        <f>'[1]Energy Industry'!F28</f>
        <v>0</v>
      </c>
      <c r="G28" s="16">
        <f>'[1]Energy Industry'!G28</f>
        <v>0</v>
      </c>
      <c r="H28" s="16">
        <f>'[1]Energy Industry'!H28</f>
        <v>0</v>
      </c>
      <c r="I28" s="16">
        <f>'[1]Energy Industry'!I28</f>
        <v>0</v>
      </c>
      <c r="J28" s="16">
        <f>'[1]Energy Industry'!J28</f>
        <v>0</v>
      </c>
      <c r="K28" s="16">
        <f>'[1]Energy Industry'!K28</f>
        <v>0</v>
      </c>
      <c r="L28" s="16">
        <f>'[1]Energy Industry'!L28</f>
        <v>0</v>
      </c>
      <c r="M28" s="16">
        <f>'[1]Energy Industry'!M28</f>
        <v>0</v>
      </c>
      <c r="N28" s="16">
        <f>'[1]Energy Industry'!N28</f>
        <v>0</v>
      </c>
      <c r="O28" s="17">
        <f t="shared" si="0"/>
        <v>0</v>
      </c>
      <c r="Q28" s="15">
        <v>2011</v>
      </c>
      <c r="R28" s="16">
        <f>'[1]Energy Industry'!AF28</f>
        <v>0</v>
      </c>
      <c r="S28" s="16">
        <f>'[1]Energy Industry'!AG28</f>
        <v>0</v>
      </c>
      <c r="T28" s="16">
        <f>'[1]Energy Industry'!AH28</f>
        <v>0</v>
      </c>
      <c r="U28" s="16">
        <f>'[1]Energy Industry'!AI28</f>
        <v>0</v>
      </c>
      <c r="V28" s="16">
        <f>'[1]Energy Industry'!AJ28</f>
        <v>0</v>
      </c>
      <c r="W28" s="16">
        <f>'[1]Energy Industry'!AK28</f>
        <v>0</v>
      </c>
      <c r="X28" s="16">
        <f>'[1]Energy Industry'!AL28</f>
        <v>0</v>
      </c>
      <c r="Y28" s="16">
        <f>'[1]Energy Industry'!AM28</f>
        <v>0</v>
      </c>
      <c r="Z28" s="16">
        <f>'[1]Energy Industry'!AN28</f>
        <v>0</v>
      </c>
      <c r="AA28" s="16">
        <f>'[1]Energy Industry'!AO28</f>
        <v>0</v>
      </c>
      <c r="AB28" s="16">
        <f>'[1]Energy Industry'!AP28</f>
        <v>0</v>
      </c>
      <c r="AC28" s="16">
        <f>'[1]Energy Industry'!AQ28</f>
        <v>0</v>
      </c>
      <c r="AD28" s="17">
        <f t="shared" si="1"/>
        <v>0</v>
      </c>
    </row>
    <row r="29" spans="2:30" ht="12.75">
      <c r="B29" s="15">
        <v>2012</v>
      </c>
      <c r="C29" s="16">
        <f>'[1]Energy Industry'!C29</f>
        <v>0</v>
      </c>
      <c r="D29" s="16">
        <f>'[1]Energy Industry'!D29</f>
        <v>0</v>
      </c>
      <c r="E29" s="16">
        <f>'[1]Energy Industry'!E29</f>
        <v>0</v>
      </c>
      <c r="F29" s="16">
        <f>'[1]Energy Industry'!F29</f>
        <v>0</v>
      </c>
      <c r="G29" s="16">
        <f>'[1]Energy Industry'!G29</f>
        <v>0</v>
      </c>
      <c r="H29" s="16">
        <f>'[1]Energy Industry'!H29</f>
        <v>0</v>
      </c>
      <c r="I29" s="16">
        <f>'[1]Energy Industry'!I29</f>
        <v>0</v>
      </c>
      <c r="J29" s="16">
        <f>'[1]Energy Industry'!J29</f>
        <v>0</v>
      </c>
      <c r="K29" s="16">
        <f>'[1]Energy Industry'!K29</f>
        <v>0</v>
      </c>
      <c r="L29" s="16">
        <f>'[1]Energy Industry'!L29</f>
        <v>0</v>
      </c>
      <c r="M29" s="16">
        <f>'[1]Energy Industry'!M29</f>
        <v>0</v>
      </c>
      <c r="N29" s="16">
        <f>'[1]Energy Industry'!N29</f>
        <v>0</v>
      </c>
      <c r="O29" s="17">
        <f t="shared" si="0"/>
        <v>0</v>
      </c>
      <c r="Q29" s="15">
        <v>2012</v>
      </c>
      <c r="R29" s="16">
        <f>'[1]Energy Industry'!AF29</f>
        <v>0</v>
      </c>
      <c r="S29" s="16">
        <f>'[1]Energy Industry'!AG29</f>
        <v>0</v>
      </c>
      <c r="T29" s="16">
        <f>'[1]Energy Industry'!AH29</f>
        <v>0</v>
      </c>
      <c r="U29" s="16">
        <f>'[1]Energy Industry'!AI29</f>
        <v>0</v>
      </c>
      <c r="V29" s="16">
        <f>'[1]Energy Industry'!AJ29</f>
        <v>0</v>
      </c>
      <c r="W29" s="16">
        <f>'[1]Energy Industry'!AK29</f>
        <v>0</v>
      </c>
      <c r="X29" s="16">
        <f>'[1]Energy Industry'!AL29</f>
        <v>0</v>
      </c>
      <c r="Y29" s="16">
        <f>'[1]Energy Industry'!AM29</f>
        <v>0</v>
      </c>
      <c r="Z29" s="16">
        <f>'[1]Energy Industry'!AN29</f>
        <v>0</v>
      </c>
      <c r="AA29" s="16">
        <f>'[1]Energy Industry'!AO29</f>
        <v>0</v>
      </c>
      <c r="AB29" s="16">
        <f>'[1]Energy Industry'!AP29</f>
        <v>0</v>
      </c>
      <c r="AC29" s="16">
        <f>'[1]Energy Industry'!AQ29</f>
        <v>0</v>
      </c>
      <c r="AD29" s="17">
        <f t="shared" si="1"/>
        <v>0</v>
      </c>
    </row>
    <row r="30" ht="12.75">
      <c r="O30" s="1"/>
    </row>
    <row r="31" spans="1:17" ht="12.75">
      <c r="A31" s="1" t="s">
        <v>16</v>
      </c>
      <c r="B31" s="14" t="s">
        <v>27</v>
      </c>
      <c r="O31" s="1"/>
      <c r="Q31" s="1" t="s">
        <v>29</v>
      </c>
    </row>
    <row r="32" ht="12.75">
      <c r="O32" s="1"/>
    </row>
    <row r="33" spans="2:30"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9" t="s">
        <v>5</v>
      </c>
      <c r="U33" s="19" t="s">
        <v>6</v>
      </c>
      <c r="V33" s="19" t="s">
        <v>7</v>
      </c>
      <c r="W33" s="18" t="s">
        <v>8</v>
      </c>
      <c r="X33" s="19" t="s">
        <v>9</v>
      </c>
      <c r="Y33" s="18" t="s">
        <v>10</v>
      </c>
      <c r="Z33" s="18" t="s">
        <v>11</v>
      </c>
      <c r="AA33" s="19" t="s">
        <v>12</v>
      </c>
      <c r="AB33" s="18" t="s">
        <v>13</v>
      </c>
      <c r="AC33" s="18" t="s">
        <v>14</v>
      </c>
      <c r="AD33" s="20" t="s">
        <v>24</v>
      </c>
    </row>
    <row r="34" spans="2:30" ht="12.75">
      <c r="B34" s="15">
        <v>1990</v>
      </c>
      <c r="C34" s="16">
        <f aca="true" t="shared" si="2" ref="C34:C56">C7*VLOOKUP($B34,Faktoren,2)/1000</f>
        <v>24.339463305934057</v>
      </c>
      <c r="D34" s="16">
        <f aca="true" t="shared" si="3" ref="D34:D56">D7*VLOOKUP($B34,Faktoren,3)/1000</f>
        <v>2.4277305635625086</v>
      </c>
      <c r="E34" s="16">
        <f aca="true" t="shared" si="4" ref="E34:E56">E7*VLOOKUP($B34,Faktoren,4)/1000</f>
        <v>0</v>
      </c>
      <c r="F34" s="16">
        <f aca="true" t="shared" si="5" ref="F34:F56">F7*VLOOKUP($B34,Faktoren,5)/1000</f>
        <v>0</v>
      </c>
      <c r="G34" s="16">
        <f aca="true" t="shared" si="6" ref="G34:G56">G7*VLOOKUP($B34,Faktoren,6)/1000</f>
        <v>0</v>
      </c>
      <c r="H34" s="16">
        <f aca="true" t="shared" si="7" ref="H34:H56">H7*VLOOKUP($B34,Faktoren,7)/1000</f>
        <v>0</v>
      </c>
      <c r="I34" s="16">
        <f aca="true" t="shared" si="8" ref="I34:I56">I7*VLOOKUP($B34,Faktoren,8)/1000</f>
        <v>0</v>
      </c>
      <c r="J34" s="16">
        <f aca="true" t="shared" si="9" ref="J34:J56">J7*VLOOKUP($B34,Faktoren,9)/1000</f>
        <v>0</v>
      </c>
      <c r="K34" s="16">
        <f aca="true" t="shared" si="10" ref="K34:K56">K7*VLOOKUP($B34,Faktoren,10)/1000</f>
        <v>0</v>
      </c>
      <c r="L34" s="16">
        <f aca="true" t="shared" si="11" ref="L34:L56">L7*VLOOKUP($B34,Faktoren,11)/1000</f>
        <v>0</v>
      </c>
      <c r="M34" s="16">
        <f aca="true" t="shared" si="12" ref="M34:M56">M7*VLOOKUP($B34,Faktoren,12)/1000</f>
        <v>0</v>
      </c>
      <c r="N34" s="16">
        <f aca="true" t="shared" si="13" ref="N34:N56">N7*VLOOKUP($B34,Faktoren,13)/1000</f>
        <v>0.24981620210585753</v>
      </c>
      <c r="O34" s="17">
        <f>SUM(C34:N34)</f>
        <v>27.017010071602424</v>
      </c>
      <c r="Q34" s="15">
        <v>1990</v>
      </c>
      <c r="R34" s="16">
        <f aca="true" t="shared" si="14" ref="R34:R56">R7*VLOOKUP($B34,Faktoren,2)/1000</f>
        <v>26.052117605991437</v>
      </c>
      <c r="S34" s="16">
        <f aca="true" t="shared" si="15" ref="S34:S56">S7*VLOOKUP($B34,Faktoren,3)/1000</f>
        <v>3.2127278970405464</v>
      </c>
      <c r="T34" s="16">
        <f aca="true" t="shared" si="16" ref="T34:T56">T7*VLOOKUP($B34,Faktoren,4)/1000</f>
        <v>0</v>
      </c>
      <c r="U34" s="16">
        <f aca="true" t="shared" si="17" ref="U34:U56">U7*VLOOKUP($B34,Faktoren,5)/1000</f>
        <v>0</v>
      </c>
      <c r="V34" s="16">
        <f aca="true" t="shared" si="18" ref="V34:V56">V7*VLOOKUP($B34,Faktoren,6)/1000</f>
        <v>0</v>
      </c>
      <c r="W34" s="16">
        <f aca="true" t="shared" si="19" ref="W34:W56">W7*VLOOKUP($B34,Faktoren,7)/1000</f>
        <v>0</v>
      </c>
      <c r="X34" s="16">
        <f aca="true" t="shared" si="20" ref="X34:X56">X7*VLOOKUP($B34,Faktoren,8)/1000</f>
        <v>0</v>
      </c>
      <c r="Y34" s="16">
        <f aca="true" t="shared" si="21" ref="Y34:Y56">Y7*VLOOKUP($B34,Faktoren,9)/1000</f>
        <v>0</v>
      </c>
      <c r="Z34" s="16">
        <f aca="true" t="shared" si="22" ref="Z34:Z56">Z7*VLOOKUP($B34,Faktoren,10)/1000</f>
        <v>0</v>
      </c>
      <c r="AA34" s="16">
        <f aca="true" t="shared" si="23" ref="AA34:AA56">AA7*VLOOKUP($B34,Faktoren,11)/1000</f>
        <v>0</v>
      </c>
      <c r="AB34" s="16">
        <f aca="true" t="shared" si="24" ref="AB34:AB56">AB7*VLOOKUP($B34,Faktoren,12)/1000</f>
        <v>0</v>
      </c>
      <c r="AC34" s="16">
        <f aca="true" t="shared" si="25" ref="AC34:AC56">AC7*VLOOKUP($B34,Faktoren,13)/1000</f>
        <v>0.2524399661540186</v>
      </c>
      <c r="AD34" s="17">
        <f>SUM(R34:AC34)</f>
        <v>29.517285469186003</v>
      </c>
    </row>
    <row r="35" spans="2:30" ht="12.75">
      <c r="B35" s="15">
        <v>1991</v>
      </c>
      <c r="C35" s="16">
        <f t="shared" si="2"/>
        <v>26.693905008083377</v>
      </c>
      <c r="D35" s="16">
        <f t="shared" si="3"/>
        <v>3.678613870922621</v>
      </c>
      <c r="E35" s="16">
        <f t="shared" si="4"/>
        <v>0</v>
      </c>
      <c r="F35" s="16">
        <f t="shared" si="5"/>
        <v>0</v>
      </c>
      <c r="G35" s="16">
        <f t="shared" si="6"/>
        <v>0</v>
      </c>
      <c r="H35" s="16">
        <f t="shared" si="7"/>
        <v>0</v>
      </c>
      <c r="I35" s="16">
        <f t="shared" si="8"/>
        <v>0</v>
      </c>
      <c r="J35" s="16">
        <f t="shared" si="9"/>
        <v>0</v>
      </c>
      <c r="K35" s="16">
        <f t="shared" si="10"/>
        <v>0</v>
      </c>
      <c r="L35" s="16">
        <f t="shared" si="11"/>
        <v>0</v>
      </c>
      <c r="M35" s="16">
        <f t="shared" si="12"/>
        <v>0</v>
      </c>
      <c r="N35" s="16">
        <f t="shared" si="13"/>
        <v>0.3249555914594634</v>
      </c>
      <c r="O35" s="17">
        <f aca="true" t="shared" si="26" ref="O35:O56">SUM(C35:N35)</f>
        <v>30.697474470465462</v>
      </c>
      <c r="Q35" s="15">
        <v>1991</v>
      </c>
      <c r="R35" s="16">
        <f t="shared" si="14"/>
        <v>26.140091675149776</v>
      </c>
      <c r="S35" s="16">
        <f t="shared" si="15"/>
        <v>3.423373517503948</v>
      </c>
      <c r="T35" s="16">
        <f t="shared" si="16"/>
        <v>0</v>
      </c>
      <c r="U35" s="16">
        <f t="shared" si="17"/>
        <v>0</v>
      </c>
      <c r="V35" s="16">
        <f t="shared" si="18"/>
        <v>0</v>
      </c>
      <c r="W35" s="16">
        <f t="shared" si="19"/>
        <v>0</v>
      </c>
      <c r="X35" s="16">
        <f t="shared" si="20"/>
        <v>0</v>
      </c>
      <c r="Y35" s="16">
        <f t="shared" si="21"/>
        <v>0</v>
      </c>
      <c r="Z35" s="16">
        <f t="shared" si="22"/>
        <v>0</v>
      </c>
      <c r="AA35" s="16">
        <f t="shared" si="23"/>
        <v>0</v>
      </c>
      <c r="AB35" s="16">
        <f t="shared" si="24"/>
        <v>0</v>
      </c>
      <c r="AC35" s="16">
        <f t="shared" si="25"/>
        <v>0.3238363249000498</v>
      </c>
      <c r="AD35" s="17">
        <f aca="true" t="shared" si="27" ref="AD35:AD56">SUM(R35:AC35)</f>
        <v>29.887301517553773</v>
      </c>
    </row>
    <row r="36" spans="2:30" ht="12.75">
      <c r="B36" s="15">
        <v>1992</v>
      </c>
      <c r="C36" s="16">
        <f t="shared" si="2"/>
        <v>24.84392307566346</v>
      </c>
      <c r="D36" s="16">
        <f t="shared" si="3"/>
        <v>2.4481141111699753</v>
      </c>
      <c r="E36" s="16">
        <f t="shared" si="4"/>
        <v>0</v>
      </c>
      <c r="F36" s="16">
        <f t="shared" si="5"/>
        <v>0</v>
      </c>
      <c r="G36" s="16">
        <f t="shared" si="6"/>
        <v>0</v>
      </c>
      <c r="H36" s="16">
        <f t="shared" si="7"/>
        <v>0</v>
      </c>
      <c r="I36" s="16">
        <f t="shared" si="8"/>
        <v>0</v>
      </c>
      <c r="J36" s="16">
        <f t="shared" si="9"/>
        <v>0</v>
      </c>
      <c r="K36" s="16">
        <f t="shared" si="10"/>
        <v>0</v>
      </c>
      <c r="L36" s="16">
        <f t="shared" si="11"/>
        <v>0</v>
      </c>
      <c r="M36" s="16">
        <f t="shared" si="12"/>
        <v>0</v>
      </c>
      <c r="N36" s="16">
        <f t="shared" si="13"/>
        <v>0.2882181768142025</v>
      </c>
      <c r="O36" s="17">
        <f t="shared" si="26"/>
        <v>27.580255363647638</v>
      </c>
      <c r="Q36" s="15">
        <v>1992</v>
      </c>
      <c r="R36" s="16">
        <f t="shared" si="14"/>
        <v>25.5490604975112</v>
      </c>
      <c r="S36" s="16">
        <f t="shared" si="15"/>
        <v>2.7753086503433635</v>
      </c>
      <c r="T36" s="16">
        <f t="shared" si="16"/>
        <v>0</v>
      </c>
      <c r="U36" s="16">
        <f t="shared" si="17"/>
        <v>0</v>
      </c>
      <c r="V36" s="16">
        <f t="shared" si="18"/>
        <v>0</v>
      </c>
      <c r="W36" s="16">
        <f t="shared" si="19"/>
        <v>0</v>
      </c>
      <c r="X36" s="16">
        <f t="shared" si="20"/>
        <v>0</v>
      </c>
      <c r="Y36" s="16">
        <f t="shared" si="21"/>
        <v>0</v>
      </c>
      <c r="Z36" s="16">
        <f t="shared" si="22"/>
        <v>0</v>
      </c>
      <c r="AA36" s="16">
        <f t="shared" si="23"/>
        <v>0</v>
      </c>
      <c r="AB36" s="16">
        <f t="shared" si="24"/>
        <v>0</v>
      </c>
      <c r="AC36" s="16">
        <f t="shared" si="25"/>
        <v>0.2895195649839981</v>
      </c>
      <c r="AD36" s="17">
        <f t="shared" si="27"/>
        <v>28.61388871283856</v>
      </c>
    </row>
    <row r="37" spans="2:30" ht="12.75">
      <c r="B37" s="15">
        <v>1993</v>
      </c>
      <c r="C37" s="16">
        <f t="shared" si="2"/>
        <v>24.8848392886587</v>
      </c>
      <c r="D37" s="16">
        <f t="shared" si="3"/>
        <v>3.3472550170482345</v>
      </c>
      <c r="E37" s="16">
        <f t="shared" si="4"/>
        <v>0</v>
      </c>
      <c r="F37" s="16">
        <f t="shared" si="5"/>
        <v>0</v>
      </c>
      <c r="G37" s="16">
        <f t="shared" si="6"/>
        <v>0</v>
      </c>
      <c r="H37" s="16">
        <f t="shared" si="7"/>
        <v>0</v>
      </c>
      <c r="I37" s="16">
        <f t="shared" si="8"/>
        <v>0</v>
      </c>
      <c r="J37" s="16">
        <f t="shared" si="9"/>
        <v>0</v>
      </c>
      <c r="K37" s="16">
        <f t="shared" si="10"/>
        <v>0</v>
      </c>
      <c r="L37" s="16">
        <f t="shared" si="11"/>
        <v>0</v>
      </c>
      <c r="M37" s="16">
        <f t="shared" si="12"/>
        <v>0</v>
      </c>
      <c r="N37" s="16">
        <f t="shared" si="13"/>
        <v>0.2828170877350429</v>
      </c>
      <c r="O37" s="17">
        <f t="shared" si="26"/>
        <v>28.514911393441977</v>
      </c>
      <c r="Q37" s="15">
        <v>1993</v>
      </c>
      <c r="R37" s="16">
        <f t="shared" si="14"/>
        <v>25.57427427673581</v>
      </c>
      <c r="S37" s="16">
        <f t="shared" si="15"/>
        <v>3.668226815341975</v>
      </c>
      <c r="T37" s="16">
        <f t="shared" si="16"/>
        <v>0</v>
      </c>
      <c r="U37" s="16">
        <f t="shared" si="17"/>
        <v>0</v>
      </c>
      <c r="V37" s="16">
        <f t="shared" si="18"/>
        <v>0</v>
      </c>
      <c r="W37" s="16">
        <f t="shared" si="19"/>
        <v>0</v>
      </c>
      <c r="X37" s="16">
        <f t="shared" si="20"/>
        <v>0</v>
      </c>
      <c r="Y37" s="16">
        <f t="shared" si="21"/>
        <v>0</v>
      </c>
      <c r="Z37" s="16">
        <f t="shared" si="22"/>
        <v>0</v>
      </c>
      <c r="AA37" s="16">
        <f t="shared" si="23"/>
        <v>0</v>
      </c>
      <c r="AB37" s="16">
        <f t="shared" si="24"/>
        <v>0</v>
      </c>
      <c r="AC37" s="16">
        <f t="shared" si="25"/>
        <v>0.28406353945057145</v>
      </c>
      <c r="AD37" s="17">
        <f t="shared" si="27"/>
        <v>29.526564631528355</v>
      </c>
    </row>
    <row r="38" spans="2:30" ht="12.75">
      <c r="B38" s="15">
        <v>1994</v>
      </c>
      <c r="C38" s="16">
        <f t="shared" si="2"/>
        <v>23.42422666740419</v>
      </c>
      <c r="D38" s="16">
        <f t="shared" si="3"/>
        <v>3.052170264904742</v>
      </c>
      <c r="E38" s="16">
        <f t="shared" si="4"/>
        <v>0</v>
      </c>
      <c r="F38" s="16">
        <f t="shared" si="5"/>
        <v>0</v>
      </c>
      <c r="G38" s="16">
        <f t="shared" si="6"/>
        <v>0</v>
      </c>
      <c r="H38" s="16">
        <f t="shared" si="7"/>
        <v>0</v>
      </c>
      <c r="I38" s="16">
        <f t="shared" si="8"/>
        <v>0</v>
      </c>
      <c r="J38" s="16">
        <f t="shared" si="9"/>
        <v>0</v>
      </c>
      <c r="K38" s="16">
        <f t="shared" si="10"/>
        <v>0</v>
      </c>
      <c r="L38" s="16">
        <f t="shared" si="11"/>
        <v>0</v>
      </c>
      <c r="M38" s="16">
        <f t="shared" si="12"/>
        <v>0</v>
      </c>
      <c r="N38" s="16">
        <f t="shared" si="13"/>
        <v>0.26893016111109896</v>
      </c>
      <c r="O38" s="17">
        <f t="shared" si="26"/>
        <v>26.745327093420034</v>
      </c>
      <c r="Q38" s="15">
        <v>1994</v>
      </c>
      <c r="R38" s="16">
        <f t="shared" si="14"/>
        <v>25.47638954547574</v>
      </c>
      <c r="S38" s="16">
        <f t="shared" si="15"/>
        <v>4.0136548667363705</v>
      </c>
      <c r="T38" s="16">
        <f t="shared" si="16"/>
        <v>0</v>
      </c>
      <c r="U38" s="16">
        <f t="shared" si="17"/>
        <v>0</v>
      </c>
      <c r="V38" s="16">
        <f t="shared" si="18"/>
        <v>0</v>
      </c>
      <c r="W38" s="16">
        <f t="shared" si="19"/>
        <v>0</v>
      </c>
      <c r="X38" s="16">
        <f t="shared" si="20"/>
        <v>0</v>
      </c>
      <c r="Y38" s="16">
        <f t="shared" si="21"/>
        <v>0</v>
      </c>
      <c r="Z38" s="16">
        <f t="shared" si="22"/>
        <v>0</v>
      </c>
      <c r="AA38" s="16">
        <f t="shared" si="23"/>
        <v>0</v>
      </c>
      <c r="AB38" s="16">
        <f t="shared" si="24"/>
        <v>0</v>
      </c>
      <c r="AC38" s="16">
        <f t="shared" si="25"/>
        <v>0.27248489939819937</v>
      </c>
      <c r="AD38" s="17">
        <f t="shared" si="27"/>
        <v>29.76252931161031</v>
      </c>
    </row>
    <row r="39" spans="2:30" ht="12.75">
      <c r="B39" s="15">
        <v>1995</v>
      </c>
      <c r="C39" s="16">
        <f t="shared" si="2"/>
        <v>23.987740414551393</v>
      </c>
      <c r="D39" s="16">
        <f t="shared" si="3"/>
        <v>4.742650085035123</v>
      </c>
      <c r="E39" s="16">
        <f t="shared" si="4"/>
        <v>0</v>
      </c>
      <c r="F39" s="16">
        <f t="shared" si="5"/>
        <v>0</v>
      </c>
      <c r="G39" s="16">
        <f t="shared" si="6"/>
        <v>0</v>
      </c>
      <c r="H39" s="16">
        <f t="shared" si="7"/>
        <v>0</v>
      </c>
      <c r="I39" s="16">
        <f t="shared" si="8"/>
        <v>0</v>
      </c>
      <c r="J39" s="16">
        <f t="shared" si="9"/>
        <v>0</v>
      </c>
      <c r="K39" s="16">
        <f t="shared" si="10"/>
        <v>0</v>
      </c>
      <c r="L39" s="16">
        <f t="shared" si="11"/>
        <v>0</v>
      </c>
      <c r="M39" s="16">
        <f t="shared" si="12"/>
        <v>0</v>
      </c>
      <c r="N39" s="16">
        <f t="shared" si="13"/>
        <v>0.28797681126590335</v>
      </c>
      <c r="O39" s="17">
        <f t="shared" si="26"/>
        <v>29.01836731085242</v>
      </c>
      <c r="Q39" s="15">
        <v>1995</v>
      </c>
      <c r="R39" s="16">
        <f t="shared" si="14"/>
        <v>24.75017081270922</v>
      </c>
      <c r="S39" s="16">
        <f t="shared" si="15"/>
        <v>5.101680123328314</v>
      </c>
      <c r="T39" s="16">
        <f t="shared" si="16"/>
        <v>0</v>
      </c>
      <c r="U39" s="16">
        <f t="shared" si="17"/>
        <v>0</v>
      </c>
      <c r="V39" s="16">
        <f t="shared" si="18"/>
        <v>0</v>
      </c>
      <c r="W39" s="16">
        <f t="shared" si="19"/>
        <v>0</v>
      </c>
      <c r="X39" s="16">
        <f t="shared" si="20"/>
        <v>0</v>
      </c>
      <c r="Y39" s="16">
        <f t="shared" si="21"/>
        <v>0</v>
      </c>
      <c r="Z39" s="16">
        <f t="shared" si="22"/>
        <v>0</v>
      </c>
      <c r="AA39" s="16">
        <f t="shared" si="23"/>
        <v>0</v>
      </c>
      <c r="AB39" s="16">
        <f t="shared" si="24"/>
        <v>0</v>
      </c>
      <c r="AC39" s="16">
        <f t="shared" si="25"/>
        <v>0.2894270106877469</v>
      </c>
      <c r="AD39" s="17">
        <f t="shared" si="27"/>
        <v>30.141277946725282</v>
      </c>
    </row>
    <row r="40" spans="2:30" ht="12.75">
      <c r="B40" s="15">
        <v>1996</v>
      </c>
      <c r="C40" s="16">
        <f t="shared" si="2"/>
        <v>26.281793027710766</v>
      </c>
      <c r="D40" s="16">
        <f t="shared" si="3"/>
        <v>6.234659356417452</v>
      </c>
      <c r="E40" s="16">
        <f t="shared" si="4"/>
        <v>0</v>
      </c>
      <c r="F40" s="16">
        <f t="shared" si="5"/>
        <v>0</v>
      </c>
      <c r="G40" s="16">
        <f t="shared" si="6"/>
        <v>0</v>
      </c>
      <c r="H40" s="16">
        <f t="shared" si="7"/>
        <v>0</v>
      </c>
      <c r="I40" s="16">
        <f t="shared" si="8"/>
        <v>0</v>
      </c>
      <c r="J40" s="16">
        <f t="shared" si="9"/>
        <v>0</v>
      </c>
      <c r="K40" s="16">
        <f t="shared" si="10"/>
        <v>0</v>
      </c>
      <c r="L40" s="16">
        <f t="shared" si="11"/>
        <v>0</v>
      </c>
      <c r="M40" s="16">
        <f t="shared" si="12"/>
        <v>0</v>
      </c>
      <c r="N40" s="16">
        <f t="shared" si="13"/>
        <v>0.3219129567667137</v>
      </c>
      <c r="O40" s="17">
        <f t="shared" si="26"/>
        <v>32.83836534089493</v>
      </c>
      <c r="Q40" s="15">
        <v>1996</v>
      </c>
      <c r="R40" s="16">
        <f t="shared" si="14"/>
        <v>25.625204577921686</v>
      </c>
      <c r="S40" s="16">
        <f t="shared" si="15"/>
        <v>5.92479241072253</v>
      </c>
      <c r="T40" s="16">
        <f t="shared" si="16"/>
        <v>0</v>
      </c>
      <c r="U40" s="16">
        <f t="shared" si="17"/>
        <v>0</v>
      </c>
      <c r="V40" s="16">
        <f t="shared" si="18"/>
        <v>0</v>
      </c>
      <c r="W40" s="16">
        <f t="shared" si="19"/>
        <v>0</v>
      </c>
      <c r="X40" s="16">
        <f t="shared" si="20"/>
        <v>0</v>
      </c>
      <c r="Y40" s="16">
        <f t="shared" si="21"/>
        <v>0</v>
      </c>
      <c r="Z40" s="16">
        <f t="shared" si="22"/>
        <v>0</v>
      </c>
      <c r="AA40" s="16">
        <f t="shared" si="23"/>
        <v>0</v>
      </c>
      <c r="AB40" s="16">
        <f t="shared" si="24"/>
        <v>0</v>
      </c>
      <c r="AC40" s="16">
        <f t="shared" si="25"/>
        <v>0.32058176936359406</v>
      </c>
      <c r="AD40" s="17">
        <f t="shared" si="27"/>
        <v>31.870578758007813</v>
      </c>
    </row>
    <row r="41" spans="2:30" ht="12.75">
      <c r="B41" s="15">
        <v>1997</v>
      </c>
      <c r="C41" s="16">
        <f t="shared" si="2"/>
        <v>24.47598058229431</v>
      </c>
      <c r="D41" s="16">
        <f t="shared" si="3"/>
        <v>6.293751520230318</v>
      </c>
      <c r="E41" s="16">
        <f t="shared" si="4"/>
        <v>0</v>
      </c>
      <c r="F41" s="16">
        <f t="shared" si="5"/>
        <v>0</v>
      </c>
      <c r="G41" s="16">
        <f t="shared" si="6"/>
        <v>0</v>
      </c>
      <c r="H41" s="16">
        <f t="shared" si="7"/>
        <v>0</v>
      </c>
      <c r="I41" s="16">
        <f t="shared" si="8"/>
        <v>0</v>
      </c>
      <c r="J41" s="16">
        <f t="shared" si="9"/>
        <v>0</v>
      </c>
      <c r="K41" s="16">
        <f t="shared" si="10"/>
        <v>0</v>
      </c>
      <c r="L41" s="16">
        <f t="shared" si="11"/>
        <v>0</v>
      </c>
      <c r="M41" s="16">
        <f t="shared" si="12"/>
        <v>0</v>
      </c>
      <c r="N41" s="16">
        <f t="shared" si="13"/>
        <v>0.3716136486767197</v>
      </c>
      <c r="O41" s="17">
        <f t="shared" si="26"/>
        <v>31.14134575120135</v>
      </c>
      <c r="Q41" s="15">
        <v>1997</v>
      </c>
      <c r="R41" s="16">
        <f t="shared" si="14"/>
        <v>25.665529544077188</v>
      </c>
      <c r="S41" s="16">
        <f t="shared" si="15"/>
        <v>6.858109692907148</v>
      </c>
      <c r="T41" s="16">
        <f t="shared" si="16"/>
        <v>0</v>
      </c>
      <c r="U41" s="16">
        <f t="shared" si="17"/>
        <v>0</v>
      </c>
      <c r="V41" s="16">
        <f t="shared" si="18"/>
        <v>0</v>
      </c>
      <c r="W41" s="16">
        <f t="shared" si="19"/>
        <v>0</v>
      </c>
      <c r="X41" s="16">
        <f t="shared" si="20"/>
        <v>0</v>
      </c>
      <c r="Y41" s="16">
        <f t="shared" si="21"/>
        <v>0</v>
      </c>
      <c r="Z41" s="16">
        <f t="shared" si="22"/>
        <v>0</v>
      </c>
      <c r="AA41" s="16">
        <f t="shared" si="23"/>
        <v>0</v>
      </c>
      <c r="AB41" s="16">
        <f t="shared" si="24"/>
        <v>0</v>
      </c>
      <c r="AC41" s="16">
        <f t="shared" si="25"/>
        <v>0.3744933805859433</v>
      </c>
      <c r="AD41" s="17">
        <f t="shared" si="27"/>
        <v>32.89813261757028</v>
      </c>
    </row>
    <row r="42" spans="2:30" ht="12.75">
      <c r="B42" s="15">
        <v>1998</v>
      </c>
      <c r="C42" s="16">
        <f t="shared" si="2"/>
        <v>26.567224048073413</v>
      </c>
      <c r="D42" s="16">
        <f t="shared" si="3"/>
        <v>7.068826056435445</v>
      </c>
      <c r="E42" s="16">
        <f t="shared" si="4"/>
        <v>0</v>
      </c>
      <c r="F42" s="16">
        <f t="shared" si="5"/>
        <v>0</v>
      </c>
      <c r="G42" s="16">
        <f t="shared" si="6"/>
        <v>0</v>
      </c>
      <c r="H42" s="16">
        <f t="shared" si="7"/>
        <v>0</v>
      </c>
      <c r="I42" s="16">
        <f t="shared" si="8"/>
        <v>0</v>
      </c>
      <c r="J42" s="16">
        <f t="shared" si="9"/>
        <v>0</v>
      </c>
      <c r="K42" s="16">
        <f t="shared" si="10"/>
        <v>0</v>
      </c>
      <c r="L42" s="16">
        <f t="shared" si="11"/>
        <v>0</v>
      </c>
      <c r="M42" s="16">
        <f t="shared" si="12"/>
        <v>0</v>
      </c>
      <c r="N42" s="16">
        <f t="shared" si="13"/>
        <v>0.43107545689455895</v>
      </c>
      <c r="O42" s="17">
        <f t="shared" si="26"/>
        <v>34.06712556140342</v>
      </c>
      <c r="Q42" s="15">
        <v>1998</v>
      </c>
      <c r="R42" s="16">
        <f t="shared" si="14"/>
        <v>27.301873313770837</v>
      </c>
      <c r="S42" s="16">
        <f t="shared" si="15"/>
        <v>7.4174155803082655</v>
      </c>
      <c r="T42" s="16">
        <f t="shared" si="16"/>
        <v>0</v>
      </c>
      <c r="U42" s="16">
        <f t="shared" si="17"/>
        <v>0</v>
      </c>
      <c r="V42" s="16">
        <f t="shared" si="18"/>
        <v>0</v>
      </c>
      <c r="W42" s="16">
        <f t="shared" si="19"/>
        <v>0</v>
      </c>
      <c r="X42" s="16">
        <f t="shared" si="20"/>
        <v>0</v>
      </c>
      <c r="Y42" s="16">
        <f t="shared" si="21"/>
        <v>0</v>
      </c>
      <c r="Z42" s="16">
        <f t="shared" si="22"/>
        <v>0</v>
      </c>
      <c r="AA42" s="16">
        <f t="shared" si="23"/>
        <v>0</v>
      </c>
      <c r="AB42" s="16">
        <f t="shared" si="24"/>
        <v>0</v>
      </c>
      <c r="AC42" s="16">
        <f t="shared" si="25"/>
        <v>0.4330981306158985</v>
      </c>
      <c r="AD42" s="17">
        <f t="shared" si="27"/>
        <v>35.152387024694995</v>
      </c>
    </row>
    <row r="43" spans="2:30" ht="12.75">
      <c r="B43" s="15">
        <v>1999</v>
      </c>
      <c r="C43" s="16">
        <f t="shared" si="2"/>
        <v>25.884042396630633</v>
      </c>
      <c r="D43" s="16">
        <f t="shared" si="3"/>
        <v>8.167456158122038</v>
      </c>
      <c r="E43" s="16">
        <f t="shared" si="4"/>
        <v>0</v>
      </c>
      <c r="F43" s="16">
        <f t="shared" si="5"/>
        <v>0</v>
      </c>
      <c r="G43" s="16">
        <f t="shared" si="6"/>
        <v>0</v>
      </c>
      <c r="H43" s="16">
        <f t="shared" si="7"/>
        <v>0</v>
      </c>
      <c r="I43" s="16">
        <f t="shared" si="8"/>
        <v>0</v>
      </c>
      <c r="J43" s="16">
        <f t="shared" si="9"/>
        <v>0</v>
      </c>
      <c r="K43" s="16">
        <f t="shared" si="10"/>
        <v>0</v>
      </c>
      <c r="L43" s="16">
        <f t="shared" si="11"/>
        <v>0</v>
      </c>
      <c r="M43" s="16">
        <f t="shared" si="12"/>
        <v>0</v>
      </c>
      <c r="N43" s="16">
        <f t="shared" si="13"/>
        <v>0.46712657699407156</v>
      </c>
      <c r="O43" s="17">
        <f t="shared" si="26"/>
        <v>34.51862513174674</v>
      </c>
      <c r="Q43" s="15">
        <v>1999</v>
      </c>
      <c r="R43" s="16">
        <f t="shared" si="14"/>
        <v>26.951003198984544</v>
      </c>
      <c r="S43" s="16">
        <f t="shared" si="15"/>
        <v>8.675330605342138</v>
      </c>
      <c r="T43" s="16">
        <f t="shared" si="16"/>
        <v>0</v>
      </c>
      <c r="U43" s="16">
        <f t="shared" si="17"/>
        <v>0</v>
      </c>
      <c r="V43" s="16">
        <f t="shared" si="18"/>
        <v>0</v>
      </c>
      <c r="W43" s="16">
        <f t="shared" si="19"/>
        <v>0</v>
      </c>
      <c r="X43" s="16">
        <f t="shared" si="20"/>
        <v>0</v>
      </c>
      <c r="Y43" s="16">
        <f t="shared" si="21"/>
        <v>0</v>
      </c>
      <c r="Z43" s="16">
        <f t="shared" si="22"/>
        <v>0</v>
      </c>
      <c r="AA43" s="16">
        <f t="shared" si="23"/>
        <v>0</v>
      </c>
      <c r="AB43" s="16">
        <f t="shared" si="24"/>
        <v>0</v>
      </c>
      <c r="AC43" s="16">
        <f t="shared" si="25"/>
        <v>0.4703111260318147</v>
      </c>
      <c r="AD43" s="17">
        <f t="shared" si="27"/>
        <v>36.0966449303585</v>
      </c>
    </row>
    <row r="44" spans="2:30" ht="12.75">
      <c r="B44" s="15">
        <v>2000</v>
      </c>
      <c r="C44" s="16">
        <f t="shared" si="2"/>
        <v>24.721418575891004</v>
      </c>
      <c r="D44" s="16">
        <f t="shared" si="3"/>
        <v>7.645856334140185</v>
      </c>
      <c r="E44" s="16">
        <f t="shared" si="4"/>
        <v>0</v>
      </c>
      <c r="F44" s="16">
        <f t="shared" si="5"/>
        <v>0</v>
      </c>
      <c r="G44" s="16">
        <f t="shared" si="6"/>
        <v>0</v>
      </c>
      <c r="H44" s="16">
        <f t="shared" si="7"/>
        <v>0</v>
      </c>
      <c r="I44" s="16">
        <f t="shared" si="8"/>
        <v>0</v>
      </c>
      <c r="J44" s="16">
        <f t="shared" si="9"/>
        <v>0</v>
      </c>
      <c r="K44" s="16">
        <f t="shared" si="10"/>
        <v>0</v>
      </c>
      <c r="L44" s="16">
        <f t="shared" si="11"/>
        <v>0</v>
      </c>
      <c r="M44" s="16">
        <f t="shared" si="12"/>
        <v>0</v>
      </c>
      <c r="N44" s="16">
        <f t="shared" si="13"/>
        <v>0.38860399228330916</v>
      </c>
      <c r="O44" s="17">
        <f t="shared" si="26"/>
        <v>32.7558789023145</v>
      </c>
      <c r="Q44" s="15">
        <v>2000</v>
      </c>
      <c r="R44" s="16">
        <f t="shared" si="14"/>
        <v>26.673591458691536</v>
      </c>
      <c r="S44" s="16">
        <f t="shared" si="15"/>
        <v>8.576566465093073</v>
      </c>
      <c r="T44" s="16">
        <f t="shared" si="16"/>
        <v>0</v>
      </c>
      <c r="U44" s="16">
        <f t="shared" si="17"/>
        <v>0</v>
      </c>
      <c r="V44" s="16">
        <f t="shared" si="18"/>
        <v>0</v>
      </c>
      <c r="W44" s="16">
        <f t="shared" si="19"/>
        <v>0</v>
      </c>
      <c r="X44" s="16">
        <f t="shared" si="20"/>
        <v>0</v>
      </c>
      <c r="Y44" s="16">
        <f t="shared" si="21"/>
        <v>0</v>
      </c>
      <c r="Z44" s="16">
        <f t="shared" si="22"/>
        <v>0</v>
      </c>
      <c r="AA44" s="16">
        <f t="shared" si="23"/>
        <v>0</v>
      </c>
      <c r="AB44" s="16">
        <f t="shared" si="24"/>
        <v>0</v>
      </c>
      <c r="AC44" s="16">
        <f t="shared" si="25"/>
        <v>0.3933407930347163</v>
      </c>
      <c r="AD44" s="17">
        <f t="shared" si="27"/>
        <v>35.64349871681933</v>
      </c>
    </row>
    <row r="45" spans="2:30" ht="12.75">
      <c r="B45" s="15">
        <v>2001</v>
      </c>
      <c r="C45" s="16">
        <f t="shared" si="2"/>
        <v>26.03620588109509</v>
      </c>
      <c r="D45" s="16">
        <f t="shared" si="3"/>
        <v>7.559595946822776</v>
      </c>
      <c r="E45" s="16">
        <f t="shared" si="4"/>
        <v>0</v>
      </c>
      <c r="F45" s="16">
        <f t="shared" si="5"/>
        <v>0</v>
      </c>
      <c r="G45" s="16">
        <f t="shared" si="6"/>
        <v>0</v>
      </c>
      <c r="H45" s="16">
        <f t="shared" si="7"/>
        <v>0</v>
      </c>
      <c r="I45" s="16">
        <f t="shared" si="8"/>
        <v>0</v>
      </c>
      <c r="J45" s="16">
        <f t="shared" si="9"/>
        <v>0</v>
      </c>
      <c r="K45" s="16">
        <f t="shared" si="10"/>
        <v>0</v>
      </c>
      <c r="L45" s="16">
        <f t="shared" si="11"/>
        <v>0</v>
      </c>
      <c r="M45" s="16">
        <f t="shared" si="12"/>
        <v>0</v>
      </c>
      <c r="N45" s="16">
        <f t="shared" si="13"/>
        <v>0.377160914794939</v>
      </c>
      <c r="O45" s="17">
        <f t="shared" si="26"/>
        <v>33.97296274271281</v>
      </c>
      <c r="Q45" s="15">
        <v>2001</v>
      </c>
      <c r="R45" s="16">
        <f t="shared" si="14"/>
        <v>27.308716566730197</v>
      </c>
      <c r="S45" s="16">
        <f t="shared" si="15"/>
        <v>8.166168087554558</v>
      </c>
      <c r="T45" s="16">
        <f t="shared" si="16"/>
        <v>0</v>
      </c>
      <c r="U45" s="16">
        <f t="shared" si="17"/>
        <v>0</v>
      </c>
      <c r="V45" s="16">
        <f t="shared" si="18"/>
        <v>0</v>
      </c>
      <c r="W45" s="16">
        <f t="shared" si="19"/>
        <v>0</v>
      </c>
      <c r="X45" s="16">
        <f t="shared" si="20"/>
        <v>0</v>
      </c>
      <c r="Y45" s="16">
        <f t="shared" si="21"/>
        <v>0</v>
      </c>
      <c r="Z45" s="16">
        <f t="shared" si="22"/>
        <v>0</v>
      </c>
      <c r="AA45" s="16">
        <f t="shared" si="23"/>
        <v>0</v>
      </c>
      <c r="AB45" s="16">
        <f t="shared" si="24"/>
        <v>0</v>
      </c>
      <c r="AC45" s="16">
        <f t="shared" si="25"/>
        <v>0.3801008516480851</v>
      </c>
      <c r="AD45" s="17">
        <f t="shared" si="27"/>
        <v>35.854985505932845</v>
      </c>
    </row>
    <row r="46" spans="2:30" ht="12.75">
      <c r="B46" s="15">
        <v>2002</v>
      </c>
      <c r="C46" s="16">
        <f t="shared" si="2"/>
        <v>25.01611260642487</v>
      </c>
      <c r="D46" s="16">
        <f t="shared" si="3"/>
        <v>7.420943426125758</v>
      </c>
      <c r="E46" s="16">
        <f t="shared" si="4"/>
        <v>0</v>
      </c>
      <c r="F46" s="16">
        <f t="shared" si="5"/>
        <v>0</v>
      </c>
      <c r="G46" s="16">
        <f t="shared" si="6"/>
        <v>0</v>
      </c>
      <c r="H46" s="16">
        <f t="shared" si="7"/>
        <v>0</v>
      </c>
      <c r="I46" s="16">
        <f t="shared" si="8"/>
        <v>0</v>
      </c>
      <c r="J46" s="16">
        <f t="shared" si="9"/>
        <v>0</v>
      </c>
      <c r="K46" s="16">
        <f t="shared" si="10"/>
        <v>0</v>
      </c>
      <c r="L46" s="16">
        <f t="shared" si="11"/>
        <v>0</v>
      </c>
      <c r="M46" s="16">
        <f t="shared" si="12"/>
        <v>0</v>
      </c>
      <c r="N46" s="16">
        <f t="shared" si="13"/>
        <v>0.4246130744995121</v>
      </c>
      <c r="O46" s="17">
        <f t="shared" si="26"/>
        <v>32.86166910705014</v>
      </c>
      <c r="Q46" s="15">
        <v>2002</v>
      </c>
      <c r="R46" s="16">
        <f t="shared" si="14"/>
        <v>26.699601214141875</v>
      </c>
      <c r="S46" s="16">
        <f t="shared" si="15"/>
        <v>8.226098883600692</v>
      </c>
      <c r="T46" s="16">
        <f t="shared" si="16"/>
        <v>0</v>
      </c>
      <c r="U46" s="16">
        <f t="shared" si="17"/>
        <v>0</v>
      </c>
      <c r="V46" s="16">
        <f t="shared" si="18"/>
        <v>0</v>
      </c>
      <c r="W46" s="16">
        <f t="shared" si="19"/>
        <v>0</v>
      </c>
      <c r="X46" s="16">
        <f t="shared" si="20"/>
        <v>0</v>
      </c>
      <c r="Y46" s="16">
        <f t="shared" si="21"/>
        <v>0</v>
      </c>
      <c r="Z46" s="16">
        <f t="shared" si="22"/>
        <v>0</v>
      </c>
      <c r="AA46" s="16">
        <f t="shared" si="23"/>
        <v>0</v>
      </c>
      <c r="AB46" s="16">
        <f t="shared" si="24"/>
        <v>0</v>
      </c>
      <c r="AC46" s="16">
        <f t="shared" si="25"/>
        <v>0.4291697651842982</v>
      </c>
      <c r="AD46" s="17">
        <f t="shared" si="27"/>
        <v>35.35486986292686</v>
      </c>
    </row>
    <row r="47" spans="2:30" ht="12.75">
      <c r="B47" s="15">
        <v>2003</v>
      </c>
      <c r="C47" s="16">
        <f t="shared" si="2"/>
        <v>26.178431219209735</v>
      </c>
      <c r="D47" s="16">
        <f t="shared" si="3"/>
        <v>8.042448227336218</v>
      </c>
      <c r="E47" s="16">
        <f t="shared" si="4"/>
        <v>0</v>
      </c>
      <c r="F47" s="16">
        <f t="shared" si="5"/>
        <v>0</v>
      </c>
      <c r="G47" s="16">
        <f t="shared" si="6"/>
        <v>0</v>
      </c>
      <c r="H47" s="16">
        <f t="shared" si="7"/>
        <v>0</v>
      </c>
      <c r="I47" s="16">
        <f t="shared" si="8"/>
        <v>0</v>
      </c>
      <c r="J47" s="16">
        <f t="shared" si="9"/>
        <v>0</v>
      </c>
      <c r="K47" s="16">
        <f t="shared" si="10"/>
        <v>0</v>
      </c>
      <c r="L47" s="16">
        <f t="shared" si="11"/>
        <v>0</v>
      </c>
      <c r="M47" s="16">
        <f t="shared" si="12"/>
        <v>0</v>
      </c>
      <c r="N47" s="16">
        <f t="shared" si="13"/>
        <v>0.3770321829214268</v>
      </c>
      <c r="O47" s="17">
        <f t="shared" si="26"/>
        <v>34.597911629467376</v>
      </c>
      <c r="Q47" s="15">
        <v>2003</v>
      </c>
      <c r="R47" s="16">
        <f t="shared" si="14"/>
        <v>27.023021003800178</v>
      </c>
      <c r="S47" s="16">
        <f t="shared" si="15"/>
        <v>8.44765330867595</v>
      </c>
      <c r="T47" s="16">
        <f t="shared" si="16"/>
        <v>0</v>
      </c>
      <c r="U47" s="16">
        <f t="shared" si="17"/>
        <v>0</v>
      </c>
      <c r="V47" s="16">
        <f t="shared" si="18"/>
        <v>0</v>
      </c>
      <c r="W47" s="16">
        <f t="shared" si="19"/>
        <v>0</v>
      </c>
      <c r="X47" s="16">
        <f t="shared" si="20"/>
        <v>0</v>
      </c>
      <c r="Y47" s="16">
        <f t="shared" si="21"/>
        <v>0</v>
      </c>
      <c r="Z47" s="16">
        <f t="shared" si="22"/>
        <v>0</v>
      </c>
      <c r="AA47" s="16">
        <f t="shared" si="23"/>
        <v>0</v>
      </c>
      <c r="AB47" s="16">
        <f t="shared" si="24"/>
        <v>0</v>
      </c>
      <c r="AC47" s="16">
        <f t="shared" si="25"/>
        <v>0.3790662088783592</v>
      </c>
      <c r="AD47" s="17">
        <f t="shared" si="27"/>
        <v>35.849740521354484</v>
      </c>
    </row>
    <row r="48" spans="2:30" ht="12.75">
      <c r="B48" s="15">
        <v>2004</v>
      </c>
      <c r="C48" s="16">
        <f t="shared" si="2"/>
        <v>24.578370250954436</v>
      </c>
      <c r="D48" s="16">
        <f t="shared" si="3"/>
        <v>8.63578622207927</v>
      </c>
      <c r="E48" s="16">
        <f t="shared" si="4"/>
        <v>0</v>
      </c>
      <c r="F48" s="16">
        <f t="shared" si="5"/>
        <v>0</v>
      </c>
      <c r="G48" s="16">
        <f t="shared" si="6"/>
        <v>0</v>
      </c>
      <c r="H48" s="16">
        <f t="shared" si="7"/>
        <v>0</v>
      </c>
      <c r="I48" s="16">
        <f t="shared" si="8"/>
        <v>0</v>
      </c>
      <c r="J48" s="16">
        <f t="shared" si="9"/>
        <v>0</v>
      </c>
      <c r="K48" s="16">
        <f t="shared" si="10"/>
        <v>0</v>
      </c>
      <c r="L48" s="16">
        <f t="shared" si="11"/>
        <v>0</v>
      </c>
      <c r="M48" s="16">
        <f t="shared" si="12"/>
        <v>0</v>
      </c>
      <c r="N48" s="16">
        <f t="shared" si="13"/>
        <v>0.3457864476170815</v>
      </c>
      <c r="O48" s="17">
        <f t="shared" si="26"/>
        <v>33.55994292065078</v>
      </c>
      <c r="Q48" s="15">
        <v>2004</v>
      </c>
      <c r="R48" s="16">
        <f t="shared" si="14"/>
        <v>25.476690788330142</v>
      </c>
      <c r="S48" s="16">
        <f t="shared" si="15"/>
        <v>9.06875125854981</v>
      </c>
      <c r="T48" s="16">
        <f t="shared" si="16"/>
        <v>0</v>
      </c>
      <c r="U48" s="16">
        <f t="shared" si="17"/>
        <v>0</v>
      </c>
      <c r="V48" s="16">
        <f t="shared" si="18"/>
        <v>0</v>
      </c>
      <c r="W48" s="16">
        <f t="shared" si="19"/>
        <v>0</v>
      </c>
      <c r="X48" s="16">
        <f t="shared" si="20"/>
        <v>0</v>
      </c>
      <c r="Y48" s="16">
        <f t="shared" si="21"/>
        <v>0</v>
      </c>
      <c r="Z48" s="16">
        <f t="shared" si="22"/>
        <v>0</v>
      </c>
      <c r="AA48" s="16">
        <f t="shared" si="23"/>
        <v>0</v>
      </c>
      <c r="AB48" s="16">
        <f t="shared" si="24"/>
        <v>0</v>
      </c>
      <c r="AC48" s="16">
        <f t="shared" si="25"/>
        <v>0.3478053681624684</v>
      </c>
      <c r="AD48" s="17">
        <f t="shared" si="27"/>
        <v>34.893247415042424</v>
      </c>
    </row>
    <row r="49" spans="2:30" ht="12.75">
      <c r="B49" s="15">
        <v>2005</v>
      </c>
      <c r="C49" s="16">
        <f t="shared" si="2"/>
        <v>24.861523506654528</v>
      </c>
      <c r="D49" s="16">
        <f t="shared" si="3"/>
        <v>8.860073904298613</v>
      </c>
      <c r="E49" s="16">
        <f t="shared" si="4"/>
        <v>0</v>
      </c>
      <c r="F49" s="16">
        <f t="shared" si="5"/>
        <v>0</v>
      </c>
      <c r="G49" s="16">
        <f t="shared" si="6"/>
        <v>0</v>
      </c>
      <c r="H49" s="16">
        <f t="shared" si="7"/>
        <v>0</v>
      </c>
      <c r="I49" s="16">
        <f t="shared" si="8"/>
        <v>0</v>
      </c>
      <c r="J49" s="16">
        <f t="shared" si="9"/>
        <v>0</v>
      </c>
      <c r="K49" s="16">
        <f t="shared" si="10"/>
        <v>0</v>
      </c>
      <c r="L49" s="16">
        <f t="shared" si="11"/>
        <v>0</v>
      </c>
      <c r="M49" s="16">
        <f t="shared" si="12"/>
        <v>0</v>
      </c>
      <c r="N49" s="16">
        <f t="shared" si="13"/>
        <v>0.303896631622473</v>
      </c>
      <c r="O49" s="17">
        <f t="shared" si="26"/>
        <v>34.02549404257561</v>
      </c>
      <c r="Q49" s="15">
        <v>2005</v>
      </c>
      <c r="R49" s="16">
        <f t="shared" si="14"/>
        <v>25.113854621148494</v>
      </c>
      <c r="S49" s="16">
        <f t="shared" si="15"/>
        <v>8.982286583614568</v>
      </c>
      <c r="T49" s="16">
        <f t="shared" si="16"/>
        <v>0</v>
      </c>
      <c r="U49" s="16">
        <f t="shared" si="17"/>
        <v>0</v>
      </c>
      <c r="V49" s="16">
        <f t="shared" si="18"/>
        <v>0</v>
      </c>
      <c r="W49" s="16">
        <f t="shared" si="19"/>
        <v>0</v>
      </c>
      <c r="X49" s="16">
        <f t="shared" si="20"/>
        <v>0</v>
      </c>
      <c r="Y49" s="16">
        <f t="shared" si="21"/>
        <v>0</v>
      </c>
      <c r="Z49" s="16">
        <f t="shared" si="22"/>
        <v>0</v>
      </c>
      <c r="AA49" s="16">
        <f t="shared" si="23"/>
        <v>0</v>
      </c>
      <c r="AB49" s="16">
        <f t="shared" si="24"/>
        <v>0</v>
      </c>
      <c r="AC49" s="16">
        <f t="shared" si="25"/>
        <v>0.30445962316357783</v>
      </c>
      <c r="AD49" s="17">
        <f t="shared" si="27"/>
        <v>34.400600827926645</v>
      </c>
    </row>
    <row r="50" spans="2:30" ht="12.75">
      <c r="B50" s="15">
        <v>2006</v>
      </c>
      <c r="C50" s="16">
        <f t="shared" si="2"/>
        <v>22.95257123886119</v>
      </c>
      <c r="D50" s="16">
        <f t="shared" si="3"/>
        <v>9.145794677829743</v>
      </c>
      <c r="E50" s="16">
        <f t="shared" si="4"/>
        <v>0</v>
      </c>
      <c r="F50" s="16">
        <f t="shared" si="5"/>
        <v>0</v>
      </c>
      <c r="G50" s="16">
        <f t="shared" si="6"/>
        <v>0</v>
      </c>
      <c r="H50" s="16">
        <f t="shared" si="7"/>
        <v>0</v>
      </c>
      <c r="I50" s="16">
        <f t="shared" si="8"/>
        <v>0</v>
      </c>
      <c r="J50" s="16">
        <f t="shared" si="9"/>
        <v>0</v>
      </c>
      <c r="K50" s="16">
        <f t="shared" si="10"/>
        <v>0</v>
      </c>
      <c r="L50" s="16">
        <f t="shared" si="11"/>
        <v>0</v>
      </c>
      <c r="M50" s="16">
        <f t="shared" si="12"/>
        <v>0</v>
      </c>
      <c r="N50" s="16">
        <f t="shared" si="13"/>
        <v>0.33190939158876387</v>
      </c>
      <c r="O50" s="17">
        <f t="shared" si="26"/>
        <v>32.4302753082797</v>
      </c>
      <c r="Q50" s="15">
        <v>2006</v>
      </c>
      <c r="R50" s="16">
        <f t="shared" si="14"/>
        <v>24.180420371843034</v>
      </c>
      <c r="S50" s="16">
        <f t="shared" si="15"/>
        <v>9.742462066018595</v>
      </c>
      <c r="T50" s="16">
        <f t="shared" si="16"/>
        <v>0</v>
      </c>
      <c r="U50" s="16">
        <f t="shared" si="17"/>
        <v>0</v>
      </c>
      <c r="V50" s="16">
        <f t="shared" si="18"/>
        <v>0</v>
      </c>
      <c r="W50" s="16">
        <f t="shared" si="19"/>
        <v>0</v>
      </c>
      <c r="X50" s="16">
        <f t="shared" si="20"/>
        <v>0</v>
      </c>
      <c r="Y50" s="16">
        <f t="shared" si="21"/>
        <v>0</v>
      </c>
      <c r="Z50" s="16">
        <f t="shared" si="22"/>
        <v>0</v>
      </c>
      <c r="AA50" s="16">
        <f t="shared" si="23"/>
        <v>0</v>
      </c>
      <c r="AB50" s="16">
        <f t="shared" si="24"/>
        <v>0</v>
      </c>
      <c r="AC50" s="16">
        <f t="shared" si="25"/>
        <v>0.33462562905393456</v>
      </c>
      <c r="AD50" s="17">
        <f t="shared" si="27"/>
        <v>34.25750806691556</v>
      </c>
    </row>
    <row r="51" spans="2:30" ht="12.75">
      <c r="B51" s="15">
        <v>2007</v>
      </c>
      <c r="C51" s="16">
        <f t="shared" si="2"/>
        <v>0</v>
      </c>
      <c r="D51" s="16">
        <f t="shared" si="3"/>
        <v>0</v>
      </c>
      <c r="E51" s="16">
        <f t="shared" si="4"/>
        <v>0</v>
      </c>
      <c r="F51" s="16">
        <f t="shared" si="5"/>
        <v>0</v>
      </c>
      <c r="G51" s="16">
        <f t="shared" si="6"/>
        <v>0</v>
      </c>
      <c r="H51" s="16">
        <f t="shared" si="7"/>
        <v>0</v>
      </c>
      <c r="I51" s="16">
        <f t="shared" si="8"/>
        <v>0</v>
      </c>
      <c r="J51" s="16">
        <f t="shared" si="9"/>
        <v>0</v>
      </c>
      <c r="K51" s="16">
        <f t="shared" si="10"/>
        <v>0</v>
      </c>
      <c r="L51" s="16">
        <f t="shared" si="11"/>
        <v>0</v>
      </c>
      <c r="M51" s="16">
        <f t="shared" si="12"/>
        <v>0</v>
      </c>
      <c r="N51" s="16">
        <f t="shared" si="13"/>
        <v>0</v>
      </c>
      <c r="O51" s="17">
        <f t="shared" si="26"/>
        <v>0</v>
      </c>
      <c r="Q51" s="15">
        <v>2007</v>
      </c>
      <c r="R51" s="16">
        <f t="shared" si="14"/>
        <v>0</v>
      </c>
      <c r="S51" s="16">
        <f t="shared" si="15"/>
        <v>0</v>
      </c>
      <c r="T51" s="16">
        <f t="shared" si="16"/>
        <v>0</v>
      </c>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17">
        <f t="shared" si="27"/>
        <v>0</v>
      </c>
    </row>
    <row r="52" spans="2:30" ht="12.75">
      <c r="B52" s="15">
        <v>2008</v>
      </c>
      <c r="C52" s="16">
        <f t="shared" si="2"/>
        <v>0</v>
      </c>
      <c r="D52" s="16">
        <f t="shared" si="3"/>
        <v>0</v>
      </c>
      <c r="E52" s="16">
        <f t="shared" si="4"/>
        <v>0</v>
      </c>
      <c r="F52" s="16">
        <f t="shared" si="5"/>
        <v>0</v>
      </c>
      <c r="G52" s="16">
        <f t="shared" si="6"/>
        <v>0</v>
      </c>
      <c r="H52" s="16">
        <f t="shared" si="7"/>
        <v>0</v>
      </c>
      <c r="I52" s="16">
        <f t="shared" si="8"/>
        <v>0</v>
      </c>
      <c r="J52" s="16">
        <f t="shared" si="9"/>
        <v>0</v>
      </c>
      <c r="K52" s="16">
        <f t="shared" si="10"/>
        <v>0</v>
      </c>
      <c r="L52" s="16">
        <f t="shared" si="11"/>
        <v>0</v>
      </c>
      <c r="M52" s="16">
        <f t="shared" si="12"/>
        <v>0</v>
      </c>
      <c r="N52" s="16">
        <f t="shared" si="13"/>
        <v>0</v>
      </c>
      <c r="O52" s="17">
        <f t="shared" si="26"/>
        <v>0</v>
      </c>
      <c r="Q52" s="15">
        <v>2008</v>
      </c>
      <c r="R52" s="16">
        <f t="shared" si="14"/>
        <v>0</v>
      </c>
      <c r="S52" s="16">
        <f t="shared" si="15"/>
        <v>0</v>
      </c>
      <c r="T52" s="16">
        <f t="shared" si="16"/>
        <v>0</v>
      </c>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17">
        <f t="shared" si="27"/>
        <v>0</v>
      </c>
    </row>
    <row r="53" spans="2:30" ht="12.75">
      <c r="B53" s="15">
        <v>2009</v>
      </c>
      <c r="C53" s="16">
        <f t="shared" si="2"/>
        <v>0</v>
      </c>
      <c r="D53" s="16">
        <f t="shared" si="3"/>
        <v>0</v>
      </c>
      <c r="E53" s="16">
        <f t="shared" si="4"/>
        <v>0</v>
      </c>
      <c r="F53" s="16">
        <f t="shared" si="5"/>
        <v>0</v>
      </c>
      <c r="G53" s="16">
        <f t="shared" si="6"/>
        <v>0</v>
      </c>
      <c r="H53" s="16">
        <f t="shared" si="7"/>
        <v>0</v>
      </c>
      <c r="I53" s="16">
        <f t="shared" si="8"/>
        <v>0</v>
      </c>
      <c r="J53" s="16">
        <f t="shared" si="9"/>
        <v>0</v>
      </c>
      <c r="K53" s="16">
        <f t="shared" si="10"/>
        <v>0</v>
      </c>
      <c r="L53" s="16">
        <f t="shared" si="11"/>
        <v>0</v>
      </c>
      <c r="M53" s="16">
        <f t="shared" si="12"/>
        <v>0</v>
      </c>
      <c r="N53" s="16">
        <f t="shared" si="13"/>
        <v>0</v>
      </c>
      <c r="O53" s="17">
        <f t="shared" si="26"/>
        <v>0</v>
      </c>
      <c r="Q53" s="15">
        <v>2009</v>
      </c>
      <c r="R53" s="16">
        <f t="shared" si="14"/>
        <v>0</v>
      </c>
      <c r="S53" s="16">
        <f t="shared" si="15"/>
        <v>0</v>
      </c>
      <c r="T53" s="16">
        <f t="shared" si="16"/>
        <v>0</v>
      </c>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17">
        <f t="shared" si="27"/>
        <v>0</v>
      </c>
    </row>
    <row r="54" spans="2:30" ht="12.75">
      <c r="B54" s="15">
        <v>2010</v>
      </c>
      <c r="C54" s="16">
        <f t="shared" si="2"/>
        <v>0</v>
      </c>
      <c r="D54" s="16">
        <f t="shared" si="3"/>
        <v>0</v>
      </c>
      <c r="E54" s="16">
        <f t="shared" si="4"/>
        <v>0</v>
      </c>
      <c r="F54" s="16">
        <f t="shared" si="5"/>
        <v>0</v>
      </c>
      <c r="G54" s="16">
        <f t="shared" si="6"/>
        <v>0</v>
      </c>
      <c r="H54" s="16">
        <f t="shared" si="7"/>
        <v>0</v>
      </c>
      <c r="I54" s="16">
        <f t="shared" si="8"/>
        <v>0</v>
      </c>
      <c r="J54" s="16">
        <f t="shared" si="9"/>
        <v>0</v>
      </c>
      <c r="K54" s="16">
        <f t="shared" si="10"/>
        <v>0</v>
      </c>
      <c r="L54" s="16">
        <f t="shared" si="11"/>
        <v>0</v>
      </c>
      <c r="M54" s="16">
        <f t="shared" si="12"/>
        <v>0</v>
      </c>
      <c r="N54" s="16">
        <f t="shared" si="13"/>
        <v>0</v>
      </c>
      <c r="O54" s="17">
        <f t="shared" si="26"/>
        <v>0</v>
      </c>
      <c r="Q54" s="15">
        <v>2010</v>
      </c>
      <c r="R54" s="16">
        <f t="shared" si="14"/>
        <v>0</v>
      </c>
      <c r="S54" s="16">
        <f t="shared" si="15"/>
        <v>0</v>
      </c>
      <c r="T54" s="16">
        <f t="shared" si="16"/>
        <v>0</v>
      </c>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17">
        <f t="shared" si="27"/>
        <v>0</v>
      </c>
    </row>
    <row r="55" spans="2:30" ht="12.75">
      <c r="B55" s="15">
        <v>2011</v>
      </c>
      <c r="C55" s="16">
        <f t="shared" si="2"/>
        <v>0</v>
      </c>
      <c r="D55" s="16">
        <f t="shared" si="3"/>
        <v>0</v>
      </c>
      <c r="E55" s="16">
        <f t="shared" si="4"/>
        <v>0</v>
      </c>
      <c r="F55" s="16">
        <f t="shared" si="5"/>
        <v>0</v>
      </c>
      <c r="G55" s="16">
        <f t="shared" si="6"/>
        <v>0</v>
      </c>
      <c r="H55" s="16">
        <f t="shared" si="7"/>
        <v>0</v>
      </c>
      <c r="I55" s="16">
        <f t="shared" si="8"/>
        <v>0</v>
      </c>
      <c r="J55" s="16">
        <f t="shared" si="9"/>
        <v>0</v>
      </c>
      <c r="K55" s="16">
        <f t="shared" si="10"/>
        <v>0</v>
      </c>
      <c r="L55" s="16">
        <f t="shared" si="11"/>
        <v>0</v>
      </c>
      <c r="M55" s="16">
        <f t="shared" si="12"/>
        <v>0</v>
      </c>
      <c r="N55" s="16">
        <f t="shared" si="13"/>
        <v>0</v>
      </c>
      <c r="O55" s="17">
        <f t="shared" si="26"/>
        <v>0</v>
      </c>
      <c r="Q55" s="15">
        <v>2011</v>
      </c>
      <c r="R55" s="16">
        <f t="shared" si="14"/>
        <v>0</v>
      </c>
      <c r="S55" s="16">
        <f t="shared" si="15"/>
        <v>0</v>
      </c>
      <c r="T55" s="16">
        <f t="shared" si="16"/>
        <v>0</v>
      </c>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17">
        <f t="shared" si="27"/>
        <v>0</v>
      </c>
    </row>
    <row r="56" spans="2:30" ht="12.75">
      <c r="B56" s="15">
        <v>2012</v>
      </c>
      <c r="C56" s="16">
        <f t="shared" si="2"/>
        <v>0</v>
      </c>
      <c r="D56" s="16">
        <f t="shared" si="3"/>
        <v>0</v>
      </c>
      <c r="E56" s="16">
        <f t="shared" si="4"/>
        <v>0</v>
      </c>
      <c r="F56" s="16">
        <f t="shared" si="5"/>
        <v>0</v>
      </c>
      <c r="G56" s="16">
        <f t="shared" si="6"/>
        <v>0</v>
      </c>
      <c r="H56" s="16">
        <f t="shared" si="7"/>
        <v>0</v>
      </c>
      <c r="I56" s="16">
        <f t="shared" si="8"/>
        <v>0</v>
      </c>
      <c r="J56" s="16">
        <f t="shared" si="9"/>
        <v>0</v>
      </c>
      <c r="K56" s="16">
        <f t="shared" si="10"/>
        <v>0</v>
      </c>
      <c r="L56" s="16">
        <f t="shared" si="11"/>
        <v>0</v>
      </c>
      <c r="M56" s="16">
        <f t="shared" si="12"/>
        <v>0</v>
      </c>
      <c r="N56" s="16">
        <f t="shared" si="13"/>
        <v>0</v>
      </c>
      <c r="O56" s="17">
        <f t="shared" si="26"/>
        <v>0</v>
      </c>
      <c r="Q56" s="15">
        <v>2012</v>
      </c>
      <c r="R56" s="16">
        <f t="shared" si="14"/>
        <v>0</v>
      </c>
      <c r="S56" s="16">
        <f t="shared" si="15"/>
        <v>0</v>
      </c>
      <c r="T56" s="16">
        <f t="shared" si="16"/>
        <v>0</v>
      </c>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17">
        <f t="shared" si="27"/>
        <v>0</v>
      </c>
    </row>
    <row r="58" spans="1:17" ht="12.75">
      <c r="A58" s="1" t="s">
        <v>30</v>
      </c>
      <c r="B58" s="14" t="s">
        <v>31</v>
      </c>
      <c r="Q58" s="1" t="s">
        <v>35</v>
      </c>
    </row>
    <row r="59" spans="3:23" ht="12.75">
      <c r="C59" s="39" t="s">
        <v>36</v>
      </c>
      <c r="D59" s="40"/>
      <c r="E59" s="41" t="s">
        <v>37</v>
      </c>
      <c r="F59" s="41"/>
      <c r="G59" s="9" t="s">
        <v>33</v>
      </c>
      <c r="R59" s="39" t="s">
        <v>36</v>
      </c>
      <c r="S59" s="40"/>
      <c r="T59" s="41" t="s">
        <v>37</v>
      </c>
      <c r="U59" s="41"/>
      <c r="V59" s="9" t="s">
        <v>33</v>
      </c>
      <c r="W59" s="8"/>
    </row>
    <row r="60" spans="2:23" ht="12.75">
      <c r="B60" s="15" t="s">
        <v>0</v>
      </c>
      <c r="C60" s="9" t="s">
        <v>34</v>
      </c>
      <c r="D60" s="11" t="s">
        <v>32</v>
      </c>
      <c r="E60" s="9" t="s">
        <v>34</v>
      </c>
      <c r="F60" s="12" t="s">
        <v>32</v>
      </c>
      <c r="G60" s="9" t="s">
        <v>34</v>
      </c>
      <c r="Q60" s="15" t="s">
        <v>0</v>
      </c>
      <c r="R60" s="9" t="s">
        <v>34</v>
      </c>
      <c r="S60" s="11" t="s">
        <v>32</v>
      </c>
      <c r="T60" s="9" t="s">
        <v>34</v>
      </c>
      <c r="U60" s="12" t="s">
        <v>32</v>
      </c>
      <c r="V60" s="9" t="s">
        <v>34</v>
      </c>
      <c r="W60" s="8"/>
    </row>
    <row r="61" spans="2:23" ht="12.75">
      <c r="B61" s="15">
        <v>1990</v>
      </c>
      <c r="C61" s="16">
        <f>C7+D7+H7+K7+M7+N7</f>
        <v>378.2050643423353</v>
      </c>
      <c r="D61" s="16">
        <f>C34+D34+H34+K34+M34+N34</f>
        <v>27.017010071602424</v>
      </c>
      <c r="E61" s="16">
        <f>J7</f>
        <v>0</v>
      </c>
      <c r="F61" s="16">
        <f>J34</f>
        <v>0</v>
      </c>
      <c r="G61" s="16">
        <f>E7</f>
        <v>1397.3283311062698</v>
      </c>
      <c r="Q61" s="15">
        <v>1990</v>
      </c>
      <c r="R61" s="16">
        <f>R7+S7+W7+Z7+AB7+AC7</f>
        <v>415.755986499962</v>
      </c>
      <c r="S61" s="16">
        <f>R34+S34+W34+Z34+AB34+AC34</f>
        <v>29.517285469186003</v>
      </c>
      <c r="T61" s="16">
        <f>Y7</f>
        <v>0</v>
      </c>
      <c r="U61" s="16">
        <f>Y34</f>
        <v>0</v>
      </c>
      <c r="V61" s="16">
        <f>T7</f>
        <v>1397.3283311062698</v>
      </c>
      <c r="W61" s="8"/>
    </row>
    <row r="62" spans="2:23" ht="12.75">
      <c r="B62" s="15">
        <v>1991</v>
      </c>
      <c r="C62" s="16">
        <f aca="true" t="shared" si="28" ref="C62:C83">C8+D8+H8+K8+M8+N8</f>
        <v>434.0418555266735</v>
      </c>
      <c r="D62" s="16">
        <f aca="true" t="shared" si="29" ref="D62:D83">C35+D35+H35+K35+M35+N35</f>
        <v>30.697474470465462</v>
      </c>
      <c r="E62" s="16">
        <f aca="true" t="shared" si="30" ref="E62:E83">J8</f>
        <v>0</v>
      </c>
      <c r="F62" s="16">
        <f aca="true" t="shared" si="31" ref="F62:F83">J35</f>
        <v>0</v>
      </c>
      <c r="G62" s="16">
        <f aca="true" t="shared" si="32" ref="G62:G83">E8</f>
        <v>1496.8677097077102</v>
      </c>
      <c r="Q62" s="15">
        <v>1991</v>
      </c>
      <c r="R62" s="16">
        <f aca="true" t="shared" si="33" ref="R62:R83">R8+S8+W8+Z8+AB8+AC8</f>
        <v>421.86960592901977</v>
      </c>
      <c r="S62" s="16">
        <f aca="true" t="shared" si="34" ref="S62:S83">R35+S35+W35+Z35+AB35+AC35</f>
        <v>29.887301517553773</v>
      </c>
      <c r="T62" s="16">
        <f aca="true" t="shared" si="35" ref="T62:T83">Y8</f>
        <v>0</v>
      </c>
      <c r="U62" s="16">
        <f aca="true" t="shared" si="36" ref="U62:U83">Y35</f>
        <v>0</v>
      </c>
      <c r="V62" s="16">
        <f aca="true" t="shared" si="37" ref="V62:V83">T8</f>
        <v>1496.8677097077102</v>
      </c>
      <c r="W62" s="8"/>
    </row>
    <row r="63" spans="2:23" ht="12.75">
      <c r="B63" s="15">
        <v>1992</v>
      </c>
      <c r="C63" s="16">
        <f t="shared" si="28"/>
        <v>386.0067371481711</v>
      </c>
      <c r="D63" s="16">
        <f t="shared" si="29"/>
        <v>27.580255363647638</v>
      </c>
      <c r="E63" s="16">
        <f t="shared" si="30"/>
        <v>0</v>
      </c>
      <c r="F63" s="16">
        <f t="shared" si="31"/>
        <v>0</v>
      </c>
      <c r="G63" s="16">
        <f t="shared" si="32"/>
        <v>1512.101845720476</v>
      </c>
      <c r="Q63" s="15">
        <v>1992</v>
      </c>
      <c r="R63" s="16">
        <f t="shared" si="33"/>
        <v>401.5432692349775</v>
      </c>
      <c r="S63" s="16">
        <f t="shared" si="34"/>
        <v>28.61388871283856</v>
      </c>
      <c r="T63" s="16">
        <f t="shared" si="35"/>
        <v>0</v>
      </c>
      <c r="U63" s="16">
        <f t="shared" si="36"/>
        <v>0</v>
      </c>
      <c r="V63" s="16">
        <f t="shared" si="37"/>
        <v>1512.101845720476</v>
      </c>
      <c r="W63" s="8"/>
    </row>
    <row r="64" spans="2:23" ht="12.75">
      <c r="B64" s="15">
        <v>1993</v>
      </c>
      <c r="C64" s="16">
        <f t="shared" si="28"/>
        <v>402.8274667168852</v>
      </c>
      <c r="D64" s="16">
        <f t="shared" si="29"/>
        <v>28.514911393441977</v>
      </c>
      <c r="E64" s="16">
        <f t="shared" si="30"/>
        <v>0</v>
      </c>
      <c r="F64" s="16">
        <f t="shared" si="31"/>
        <v>0</v>
      </c>
      <c r="G64" s="16">
        <f t="shared" si="32"/>
        <v>1541.360670894341</v>
      </c>
      <c r="Q64" s="15">
        <v>1993</v>
      </c>
      <c r="R64" s="16">
        <f t="shared" si="33"/>
        <v>418.0369605328399</v>
      </c>
      <c r="S64" s="16">
        <f t="shared" si="34"/>
        <v>29.526564631528355</v>
      </c>
      <c r="T64" s="16">
        <f t="shared" si="35"/>
        <v>0</v>
      </c>
      <c r="U64" s="16">
        <f t="shared" si="36"/>
        <v>0</v>
      </c>
      <c r="V64" s="16">
        <f t="shared" si="37"/>
        <v>1541.360670894341</v>
      </c>
      <c r="W64" s="8"/>
    </row>
    <row r="65" spans="2:23" ht="12.75">
      <c r="B65" s="15">
        <v>1994</v>
      </c>
      <c r="C65" s="16">
        <f t="shared" si="28"/>
        <v>377.4319221289519</v>
      </c>
      <c r="D65" s="16">
        <f t="shared" si="29"/>
        <v>26.745327093420034</v>
      </c>
      <c r="E65" s="16">
        <f t="shared" si="30"/>
        <v>0</v>
      </c>
      <c r="F65" s="16">
        <f t="shared" si="31"/>
        <v>0</v>
      </c>
      <c r="G65" s="16">
        <f t="shared" si="32"/>
        <v>1548.8329333483757</v>
      </c>
      <c r="Q65" s="15">
        <v>1994</v>
      </c>
      <c r="R65" s="16">
        <f t="shared" si="33"/>
        <v>422.81254634338916</v>
      </c>
      <c r="S65" s="16">
        <f t="shared" si="34"/>
        <v>29.76252931161031</v>
      </c>
      <c r="T65" s="16">
        <f t="shared" si="35"/>
        <v>0</v>
      </c>
      <c r="U65" s="16">
        <f t="shared" si="36"/>
        <v>0</v>
      </c>
      <c r="V65" s="16">
        <f t="shared" si="37"/>
        <v>1548.8329333483757</v>
      </c>
      <c r="W65" s="8"/>
    </row>
    <row r="66" spans="2:23" ht="12.75">
      <c r="B66" s="15">
        <v>1995</v>
      </c>
      <c r="C66" s="16">
        <f t="shared" si="28"/>
        <v>416.1047556215392</v>
      </c>
      <c r="D66" s="16">
        <f t="shared" si="29"/>
        <v>29.01836731085242</v>
      </c>
      <c r="E66" s="16">
        <f t="shared" si="30"/>
        <v>0</v>
      </c>
      <c r="F66" s="16">
        <f t="shared" si="31"/>
        <v>0</v>
      </c>
      <c r="G66" s="16">
        <f t="shared" si="32"/>
        <v>1549.3982526427255</v>
      </c>
      <c r="Q66" s="15">
        <v>1995</v>
      </c>
      <c r="R66" s="16">
        <f t="shared" si="33"/>
        <v>432.9997678472215</v>
      </c>
      <c r="S66" s="16">
        <f t="shared" si="34"/>
        <v>30.141277946725282</v>
      </c>
      <c r="T66" s="16">
        <f t="shared" si="35"/>
        <v>0</v>
      </c>
      <c r="U66" s="16">
        <f t="shared" si="36"/>
        <v>0</v>
      </c>
      <c r="V66" s="16">
        <f t="shared" si="37"/>
        <v>1549.3982526427255</v>
      </c>
      <c r="W66" s="8"/>
    </row>
    <row r="67" spans="2:23" ht="12.75">
      <c r="B67" s="15">
        <v>1996</v>
      </c>
      <c r="C67" s="16">
        <f t="shared" si="28"/>
        <v>474.87720728443537</v>
      </c>
      <c r="D67" s="16">
        <f t="shared" si="29"/>
        <v>32.83836534089493</v>
      </c>
      <c r="E67" s="16">
        <f t="shared" si="30"/>
        <v>0</v>
      </c>
      <c r="F67" s="16">
        <f t="shared" si="31"/>
        <v>0</v>
      </c>
      <c r="G67" s="16">
        <f t="shared" si="32"/>
        <v>1575.1369323013569</v>
      </c>
      <c r="Q67" s="15">
        <v>1996</v>
      </c>
      <c r="R67" s="16">
        <f t="shared" si="33"/>
        <v>460.31400514994994</v>
      </c>
      <c r="S67" s="16">
        <f t="shared" si="34"/>
        <v>31.870578758007813</v>
      </c>
      <c r="T67" s="16">
        <f t="shared" si="35"/>
        <v>0</v>
      </c>
      <c r="U67" s="16">
        <f t="shared" si="36"/>
        <v>0</v>
      </c>
      <c r="V67" s="16">
        <f t="shared" si="37"/>
        <v>1575.1369323013569</v>
      </c>
      <c r="W67" s="8"/>
    </row>
    <row r="68" spans="2:23" ht="12.75">
      <c r="B68" s="15">
        <v>1997</v>
      </c>
      <c r="C68" s="16">
        <f t="shared" si="28"/>
        <v>452.20819552072834</v>
      </c>
      <c r="D68" s="16">
        <f t="shared" si="29"/>
        <v>31.14134575120135</v>
      </c>
      <c r="E68" s="16">
        <f t="shared" si="30"/>
        <v>0</v>
      </c>
      <c r="F68" s="16">
        <f t="shared" si="31"/>
        <v>0</v>
      </c>
      <c r="G68" s="16">
        <f t="shared" si="32"/>
        <v>1637.6468722443385</v>
      </c>
      <c r="Q68" s="15">
        <v>1997</v>
      </c>
      <c r="R68" s="16">
        <f t="shared" si="33"/>
        <v>478.6536386963339</v>
      </c>
      <c r="S68" s="16">
        <f t="shared" si="34"/>
        <v>32.89813261757028</v>
      </c>
      <c r="T68" s="16">
        <f t="shared" si="35"/>
        <v>0</v>
      </c>
      <c r="U68" s="16">
        <f t="shared" si="36"/>
        <v>0</v>
      </c>
      <c r="V68" s="16">
        <f t="shared" si="37"/>
        <v>1637.6468722443385</v>
      </c>
      <c r="W68" s="8"/>
    </row>
    <row r="69" spans="2:23" ht="12.75">
      <c r="B69" s="15">
        <v>1998</v>
      </c>
      <c r="C69" s="16">
        <f t="shared" si="28"/>
        <v>495.5833548822754</v>
      </c>
      <c r="D69" s="16">
        <f t="shared" si="29"/>
        <v>34.06712556140342</v>
      </c>
      <c r="E69" s="16">
        <f t="shared" si="30"/>
        <v>0</v>
      </c>
      <c r="F69" s="16">
        <f t="shared" si="31"/>
        <v>0</v>
      </c>
      <c r="G69" s="16">
        <f t="shared" si="32"/>
        <v>1715.5131713085138</v>
      </c>
      <c r="Q69" s="15">
        <v>1998</v>
      </c>
      <c r="R69" s="16">
        <f t="shared" si="33"/>
        <v>511.9203307610705</v>
      </c>
      <c r="S69" s="16">
        <f t="shared" si="34"/>
        <v>35.152387024694995</v>
      </c>
      <c r="T69" s="16">
        <f t="shared" si="35"/>
        <v>0</v>
      </c>
      <c r="U69" s="16">
        <f t="shared" si="36"/>
        <v>0</v>
      </c>
      <c r="V69" s="16">
        <f t="shared" si="37"/>
        <v>1715.5131713085138</v>
      </c>
      <c r="W69" s="8"/>
    </row>
    <row r="70" spans="2:23" ht="12.75">
      <c r="B70" s="15">
        <v>1999</v>
      </c>
      <c r="C70" s="16">
        <f t="shared" si="28"/>
        <v>506.8390819687339</v>
      </c>
      <c r="D70" s="16">
        <f t="shared" si="29"/>
        <v>34.51862513174674</v>
      </c>
      <c r="E70" s="16">
        <f t="shared" si="30"/>
        <v>0</v>
      </c>
      <c r="F70" s="16">
        <f t="shared" si="31"/>
        <v>0</v>
      </c>
      <c r="G70" s="16">
        <f t="shared" si="32"/>
        <v>1865.8965747467737</v>
      </c>
      <c r="Q70" s="15">
        <v>1999</v>
      </c>
      <c r="R70" s="16">
        <f t="shared" si="33"/>
        <v>530.5988619963862</v>
      </c>
      <c r="S70" s="16">
        <f t="shared" si="34"/>
        <v>36.0966449303585</v>
      </c>
      <c r="T70" s="16">
        <f t="shared" si="35"/>
        <v>0</v>
      </c>
      <c r="U70" s="16">
        <f t="shared" si="36"/>
        <v>0</v>
      </c>
      <c r="V70" s="16">
        <f t="shared" si="37"/>
        <v>1865.8965747467737</v>
      </c>
      <c r="W70" s="8"/>
    </row>
    <row r="71" spans="2:23" ht="12.75">
      <c r="B71" s="15">
        <v>2000</v>
      </c>
      <c r="C71" s="16">
        <f t="shared" si="28"/>
        <v>480.3815446194825</v>
      </c>
      <c r="D71" s="16">
        <f t="shared" si="29"/>
        <v>32.7558789023145</v>
      </c>
      <c r="E71" s="16">
        <f t="shared" si="30"/>
        <v>0</v>
      </c>
      <c r="F71" s="16">
        <f t="shared" si="31"/>
        <v>0</v>
      </c>
      <c r="G71" s="16">
        <f t="shared" si="32"/>
        <v>1861.7246602829296</v>
      </c>
      <c r="Q71" s="15">
        <v>2000</v>
      </c>
      <c r="R71" s="16">
        <f t="shared" si="33"/>
        <v>523.8639634062489</v>
      </c>
      <c r="S71" s="16">
        <f t="shared" si="34"/>
        <v>35.64349871681933</v>
      </c>
      <c r="T71" s="16">
        <f t="shared" si="35"/>
        <v>0</v>
      </c>
      <c r="U71" s="16">
        <f t="shared" si="36"/>
        <v>0</v>
      </c>
      <c r="V71" s="16">
        <f t="shared" si="37"/>
        <v>1861.7246602829296</v>
      </c>
      <c r="W71" s="8"/>
    </row>
    <row r="72" spans="2:23" ht="12.75">
      <c r="B72" s="15">
        <v>2001</v>
      </c>
      <c r="C72" s="16">
        <f t="shared" si="28"/>
        <v>496.4781896211887</v>
      </c>
      <c r="D72" s="16">
        <f t="shared" si="29"/>
        <v>33.97296274271281</v>
      </c>
      <c r="E72" s="16">
        <f t="shared" si="30"/>
        <v>0</v>
      </c>
      <c r="F72" s="16">
        <f t="shared" si="31"/>
        <v>0</v>
      </c>
      <c r="G72" s="16">
        <f t="shared" si="32"/>
        <v>1964.361367441512</v>
      </c>
      <c r="Q72" s="15">
        <v>2001</v>
      </c>
      <c r="R72" s="16">
        <f t="shared" si="33"/>
        <v>524.8177465432833</v>
      </c>
      <c r="S72" s="16">
        <f t="shared" si="34"/>
        <v>35.854985505932845</v>
      </c>
      <c r="T72" s="16">
        <f t="shared" si="35"/>
        <v>0</v>
      </c>
      <c r="U72" s="16">
        <f t="shared" si="36"/>
        <v>0</v>
      </c>
      <c r="V72" s="16">
        <f t="shared" si="37"/>
        <v>1964.361367441512</v>
      </c>
      <c r="W72" s="8"/>
    </row>
    <row r="73" spans="2:23" ht="12.75">
      <c r="B73" s="15">
        <v>2002</v>
      </c>
      <c r="C73" s="16">
        <f t="shared" si="28"/>
        <v>480.84053830462227</v>
      </c>
      <c r="D73" s="16">
        <f t="shared" si="29"/>
        <v>32.86166910705014</v>
      </c>
      <c r="E73" s="16">
        <f t="shared" si="30"/>
        <v>0</v>
      </c>
      <c r="F73" s="16">
        <f t="shared" si="31"/>
        <v>0</v>
      </c>
      <c r="G73" s="16">
        <f t="shared" si="32"/>
        <v>1916.3229862649096</v>
      </c>
      <c r="Q73" s="15">
        <v>2002</v>
      </c>
      <c r="R73" s="16">
        <f t="shared" si="33"/>
        <v>518.3917468363301</v>
      </c>
      <c r="S73" s="16">
        <f t="shared" si="34"/>
        <v>35.35486986292686</v>
      </c>
      <c r="T73" s="16">
        <f t="shared" si="35"/>
        <v>0</v>
      </c>
      <c r="U73" s="16">
        <f t="shared" si="36"/>
        <v>0</v>
      </c>
      <c r="V73" s="16">
        <f t="shared" si="37"/>
        <v>1916.3229862649096</v>
      </c>
      <c r="W73" s="8"/>
    </row>
    <row r="74" spans="2:23" ht="12.75">
      <c r="B74" s="15">
        <v>2003</v>
      </c>
      <c r="C74" s="16">
        <f t="shared" si="28"/>
        <v>507.1851441128745</v>
      </c>
      <c r="D74" s="16">
        <f t="shared" si="29"/>
        <v>34.597911629467376</v>
      </c>
      <c r="E74" s="16">
        <f t="shared" si="30"/>
        <v>0</v>
      </c>
      <c r="F74" s="16">
        <f t="shared" si="31"/>
        <v>0</v>
      </c>
      <c r="G74" s="16">
        <f t="shared" si="32"/>
        <v>1957.542747604273</v>
      </c>
      <c r="Q74" s="15">
        <v>2003</v>
      </c>
      <c r="R74" s="16">
        <f t="shared" si="33"/>
        <v>526.0433973231995</v>
      </c>
      <c r="S74" s="16">
        <f t="shared" si="34"/>
        <v>35.849740521354484</v>
      </c>
      <c r="T74" s="16">
        <f t="shared" si="35"/>
        <v>0</v>
      </c>
      <c r="U74" s="16">
        <f t="shared" si="36"/>
        <v>0</v>
      </c>
      <c r="V74" s="16">
        <f t="shared" si="37"/>
        <v>1957.542747604273</v>
      </c>
      <c r="W74" s="8"/>
    </row>
    <row r="75" spans="2:23" ht="12.75">
      <c r="B75" s="15">
        <v>2004</v>
      </c>
      <c r="C75" s="16">
        <f t="shared" si="28"/>
        <v>495.7856124943174</v>
      </c>
      <c r="D75" s="16">
        <f t="shared" si="29"/>
        <v>33.55994292065078</v>
      </c>
      <c r="E75" s="16">
        <f t="shared" si="30"/>
        <v>0</v>
      </c>
      <c r="F75" s="16">
        <f t="shared" si="31"/>
        <v>0</v>
      </c>
      <c r="G75" s="16">
        <f t="shared" si="32"/>
        <v>1896.998717034638</v>
      </c>
      <c r="Q75" s="15">
        <v>2004</v>
      </c>
      <c r="R75" s="16">
        <f t="shared" si="33"/>
        <v>515.8774083937209</v>
      </c>
      <c r="S75" s="16">
        <f t="shared" si="34"/>
        <v>34.893247415042424</v>
      </c>
      <c r="T75" s="16">
        <f t="shared" si="35"/>
        <v>0</v>
      </c>
      <c r="U75" s="16">
        <f t="shared" si="36"/>
        <v>0</v>
      </c>
      <c r="V75" s="16">
        <f t="shared" si="37"/>
        <v>1896.998717034638</v>
      </c>
      <c r="W75" s="8"/>
    </row>
    <row r="76" spans="2:23" ht="12.75">
      <c r="B76" s="15">
        <v>2005</v>
      </c>
      <c r="C76" s="16">
        <f t="shared" si="28"/>
        <v>503.0660019033113</v>
      </c>
      <c r="D76" s="16">
        <f t="shared" si="29"/>
        <v>34.02549404257561</v>
      </c>
      <c r="E76" s="16">
        <f t="shared" si="30"/>
        <v>0</v>
      </c>
      <c r="F76" s="16">
        <f t="shared" si="31"/>
        <v>0</v>
      </c>
      <c r="G76" s="16">
        <f t="shared" si="32"/>
        <v>1841.4104234356519</v>
      </c>
      <c r="Q76" s="15">
        <v>2005</v>
      </c>
      <c r="R76" s="16">
        <f t="shared" si="33"/>
        <v>508.7204059450968</v>
      </c>
      <c r="S76" s="16">
        <f t="shared" si="34"/>
        <v>34.400600827926645</v>
      </c>
      <c r="T76" s="16">
        <f t="shared" si="35"/>
        <v>0</v>
      </c>
      <c r="U76" s="16">
        <f t="shared" si="36"/>
        <v>0</v>
      </c>
      <c r="V76" s="16">
        <f t="shared" si="37"/>
        <v>1841.4104234356519</v>
      </c>
      <c r="W76" s="8"/>
    </row>
    <row r="77" spans="2:23" ht="12.75">
      <c r="B77" s="15">
        <v>2006</v>
      </c>
      <c r="C77" s="16">
        <f t="shared" si="28"/>
        <v>482.7869419097228</v>
      </c>
      <c r="D77" s="16">
        <f t="shared" si="29"/>
        <v>32.4302753082797</v>
      </c>
      <c r="E77" s="16">
        <f t="shared" si="30"/>
        <v>0</v>
      </c>
      <c r="F77" s="16">
        <f t="shared" si="31"/>
        <v>0</v>
      </c>
      <c r="G77" s="16">
        <f t="shared" si="32"/>
        <v>1902.0272408699934</v>
      </c>
      <c r="Q77" s="15">
        <v>2006</v>
      </c>
      <c r="R77" s="16">
        <f t="shared" si="33"/>
        <v>510.3370059466959</v>
      </c>
      <c r="S77" s="16">
        <f t="shared" si="34"/>
        <v>34.25750806691556</v>
      </c>
      <c r="T77" s="16">
        <f t="shared" si="35"/>
        <v>0</v>
      </c>
      <c r="U77" s="16">
        <f t="shared" si="36"/>
        <v>0</v>
      </c>
      <c r="V77" s="16">
        <f t="shared" si="37"/>
        <v>1902.0272408699934</v>
      </c>
      <c r="W77" s="8"/>
    </row>
    <row r="78" spans="2:23" ht="12.75">
      <c r="B78" s="15">
        <v>2007</v>
      </c>
      <c r="C78" s="16">
        <f t="shared" si="28"/>
        <v>0</v>
      </c>
      <c r="D78" s="16">
        <f t="shared" si="29"/>
        <v>0</v>
      </c>
      <c r="E78" s="16">
        <f t="shared" si="30"/>
        <v>0</v>
      </c>
      <c r="F78" s="16">
        <f t="shared" si="31"/>
        <v>0</v>
      </c>
      <c r="G78" s="16">
        <f t="shared" si="32"/>
        <v>0</v>
      </c>
      <c r="Q78" s="15">
        <v>2007</v>
      </c>
      <c r="R78" s="16">
        <f t="shared" si="33"/>
        <v>0</v>
      </c>
      <c r="S78" s="16">
        <f t="shared" si="34"/>
        <v>0</v>
      </c>
      <c r="T78" s="16">
        <f t="shared" si="35"/>
        <v>0</v>
      </c>
      <c r="U78" s="16">
        <f t="shared" si="36"/>
        <v>0</v>
      </c>
      <c r="V78" s="16">
        <f t="shared" si="37"/>
        <v>0</v>
      </c>
      <c r="W78" s="8"/>
    </row>
    <row r="79" spans="2:23" ht="12.75">
      <c r="B79" s="15">
        <v>2008</v>
      </c>
      <c r="C79" s="16">
        <f t="shared" si="28"/>
        <v>0</v>
      </c>
      <c r="D79" s="16">
        <f t="shared" si="29"/>
        <v>0</v>
      </c>
      <c r="E79" s="16">
        <f t="shared" si="30"/>
        <v>0</v>
      </c>
      <c r="F79" s="16">
        <f t="shared" si="31"/>
        <v>0</v>
      </c>
      <c r="G79" s="16">
        <f t="shared" si="32"/>
        <v>0</v>
      </c>
      <c r="Q79" s="15">
        <v>2008</v>
      </c>
      <c r="R79" s="16">
        <f t="shared" si="33"/>
        <v>0</v>
      </c>
      <c r="S79" s="16">
        <f t="shared" si="34"/>
        <v>0</v>
      </c>
      <c r="T79" s="16">
        <f t="shared" si="35"/>
        <v>0</v>
      </c>
      <c r="U79" s="16">
        <f t="shared" si="36"/>
        <v>0</v>
      </c>
      <c r="V79" s="16">
        <f t="shared" si="37"/>
        <v>0</v>
      </c>
      <c r="W79" s="8"/>
    </row>
    <row r="80" spans="2:23" ht="12.75">
      <c r="B80" s="15">
        <v>2009</v>
      </c>
      <c r="C80" s="16">
        <f t="shared" si="28"/>
        <v>0</v>
      </c>
      <c r="D80" s="16">
        <f t="shared" si="29"/>
        <v>0</v>
      </c>
      <c r="E80" s="16">
        <f t="shared" si="30"/>
        <v>0</v>
      </c>
      <c r="F80" s="16">
        <f t="shared" si="31"/>
        <v>0</v>
      </c>
      <c r="G80" s="16">
        <f t="shared" si="32"/>
        <v>0</v>
      </c>
      <c r="Q80" s="15">
        <v>2009</v>
      </c>
      <c r="R80" s="16">
        <f t="shared" si="33"/>
        <v>0</v>
      </c>
      <c r="S80" s="16">
        <f t="shared" si="34"/>
        <v>0</v>
      </c>
      <c r="T80" s="16">
        <f t="shared" si="35"/>
        <v>0</v>
      </c>
      <c r="U80" s="16">
        <f t="shared" si="36"/>
        <v>0</v>
      </c>
      <c r="V80" s="16">
        <f t="shared" si="37"/>
        <v>0</v>
      </c>
      <c r="W80" s="8"/>
    </row>
    <row r="81" spans="2:23" ht="12.75">
      <c r="B81" s="15">
        <v>2010</v>
      </c>
      <c r="C81" s="16">
        <f t="shared" si="28"/>
        <v>0</v>
      </c>
      <c r="D81" s="16">
        <f t="shared" si="29"/>
        <v>0</v>
      </c>
      <c r="E81" s="16">
        <f t="shared" si="30"/>
        <v>0</v>
      </c>
      <c r="F81" s="16">
        <f t="shared" si="31"/>
        <v>0</v>
      </c>
      <c r="G81" s="16">
        <f t="shared" si="32"/>
        <v>0</v>
      </c>
      <c r="Q81" s="15">
        <v>2010</v>
      </c>
      <c r="R81" s="16">
        <f t="shared" si="33"/>
        <v>0</v>
      </c>
      <c r="S81" s="16">
        <f t="shared" si="34"/>
        <v>0</v>
      </c>
      <c r="T81" s="16">
        <f t="shared" si="35"/>
        <v>0</v>
      </c>
      <c r="U81" s="16">
        <f t="shared" si="36"/>
        <v>0</v>
      </c>
      <c r="V81" s="16">
        <f t="shared" si="37"/>
        <v>0</v>
      </c>
      <c r="W81" s="8"/>
    </row>
    <row r="82" spans="2:23" ht="12.75">
      <c r="B82" s="15">
        <v>2011</v>
      </c>
      <c r="C82" s="16">
        <f t="shared" si="28"/>
        <v>0</v>
      </c>
      <c r="D82" s="16">
        <f t="shared" si="29"/>
        <v>0</v>
      </c>
      <c r="E82" s="16">
        <f t="shared" si="30"/>
        <v>0</v>
      </c>
      <c r="F82" s="16">
        <f t="shared" si="31"/>
        <v>0</v>
      </c>
      <c r="G82" s="16">
        <f t="shared" si="32"/>
        <v>0</v>
      </c>
      <c r="Q82" s="15">
        <v>2011</v>
      </c>
      <c r="R82" s="16">
        <f t="shared" si="33"/>
        <v>0</v>
      </c>
      <c r="S82" s="16">
        <f t="shared" si="34"/>
        <v>0</v>
      </c>
      <c r="T82" s="16">
        <f t="shared" si="35"/>
        <v>0</v>
      </c>
      <c r="U82" s="16">
        <f t="shared" si="36"/>
        <v>0</v>
      </c>
      <c r="V82" s="16">
        <f t="shared" si="37"/>
        <v>0</v>
      </c>
      <c r="W82" s="8"/>
    </row>
    <row r="83" spans="2:23" ht="12.75">
      <c r="B83" s="15">
        <v>2012</v>
      </c>
      <c r="C83" s="16">
        <f t="shared" si="28"/>
        <v>0</v>
      </c>
      <c r="D83" s="16">
        <f t="shared" si="29"/>
        <v>0</v>
      </c>
      <c r="E83" s="16">
        <f t="shared" si="30"/>
        <v>0</v>
      </c>
      <c r="F83" s="16">
        <f t="shared" si="31"/>
        <v>0</v>
      </c>
      <c r="G83" s="16">
        <f t="shared" si="32"/>
        <v>0</v>
      </c>
      <c r="Q83" s="15">
        <v>2012</v>
      </c>
      <c r="R83" s="16">
        <f t="shared" si="33"/>
        <v>0</v>
      </c>
      <c r="S83" s="16">
        <f t="shared" si="34"/>
        <v>0</v>
      </c>
      <c r="T83" s="16">
        <f t="shared" si="35"/>
        <v>0</v>
      </c>
      <c r="U83" s="16">
        <f t="shared" si="36"/>
        <v>0</v>
      </c>
      <c r="V83" s="16">
        <f t="shared" si="37"/>
        <v>0</v>
      </c>
      <c r="W83" s="8"/>
    </row>
  </sheetData>
  <mergeCells count="4">
    <mergeCell ref="C59:D59"/>
    <mergeCell ref="E59:F59"/>
    <mergeCell ref="R59:S59"/>
    <mergeCell ref="T59:U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xl/worksheets/sheet4.xml><?xml version="1.0" encoding="utf-8"?>
<worksheet xmlns="http://schemas.openxmlformats.org/spreadsheetml/2006/main" xmlns:r="http://schemas.openxmlformats.org/officeDocument/2006/relationships">
  <dimension ref="A1:AE83"/>
  <sheetViews>
    <sheetView workbookViewId="0" topLeftCell="A1">
      <selection activeCell="A1" sqref="A1"/>
    </sheetView>
  </sheetViews>
  <sheetFormatPr defaultColWidth="11.421875" defaultRowHeight="12.75"/>
  <cols>
    <col min="1" max="1" width="3.57421875" style="0" customWidth="1"/>
    <col min="2" max="2" width="11.421875" style="13" customWidth="1"/>
    <col min="16" max="16" width="3.421875" style="0" customWidth="1"/>
    <col min="17" max="18" width="11.421875" style="13" customWidth="1"/>
    <col min="31" max="31" width="11.421875" style="27" customWidth="1"/>
  </cols>
  <sheetData>
    <row r="1" ht="18">
      <c r="A1" s="2" t="s">
        <v>23</v>
      </c>
    </row>
    <row r="4" spans="1:18" ht="12.75">
      <c r="A4" s="1" t="s">
        <v>2</v>
      </c>
      <c r="B4" s="14" t="s">
        <v>38</v>
      </c>
      <c r="Q4" s="14" t="s">
        <v>38</v>
      </c>
      <c r="R4" s="14"/>
    </row>
    <row r="6" spans="2:31"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8" t="s">
        <v>5</v>
      </c>
      <c r="U6" s="19" t="s">
        <v>6</v>
      </c>
      <c r="V6" s="19" t="s">
        <v>7</v>
      </c>
      <c r="W6" s="19" t="s">
        <v>8</v>
      </c>
      <c r="X6" s="18" t="s">
        <v>9</v>
      </c>
      <c r="Y6" s="19" t="s">
        <v>10</v>
      </c>
      <c r="Z6" s="18" t="s">
        <v>11</v>
      </c>
      <c r="AA6" s="18" t="s">
        <v>12</v>
      </c>
      <c r="AB6" s="19" t="s">
        <v>13</v>
      </c>
      <c r="AC6" s="18" t="s">
        <v>14</v>
      </c>
      <c r="AD6" s="20" t="s">
        <v>24</v>
      </c>
      <c r="AE6" s="28"/>
    </row>
    <row r="7" spans="2:31" ht="12.75">
      <c r="B7" s="15">
        <v>1990</v>
      </c>
      <c r="C7" s="16">
        <f>'[1]Iron and Steel'!C7</f>
        <v>667.3978318403422</v>
      </c>
      <c r="D7" s="16">
        <f>'[1]Iron and Steel'!D7</f>
        <v>1445.0348037541698</v>
      </c>
      <c r="E7" s="16">
        <f>'[1]Iron and Steel'!E7</f>
        <v>4755.094980090512</v>
      </c>
      <c r="F7" s="16">
        <f>'[1]Iron and Steel'!F7</f>
        <v>40.397028582842516</v>
      </c>
      <c r="G7" s="16">
        <f>'[1]Iron and Steel'!G7</f>
        <v>0</v>
      </c>
      <c r="H7" s="16">
        <f>'[1]Iron and Steel'!H7</f>
        <v>254.20286018176597</v>
      </c>
      <c r="I7" s="16">
        <f>'[1]Iron and Steel'!I7</f>
        <v>1.4292198499452515</v>
      </c>
      <c r="J7" s="16">
        <f>'[1]Iron and Steel'!J7</f>
        <v>76.73378814369784</v>
      </c>
      <c r="K7" s="16">
        <f>'[1]Iron and Steel'!K7</f>
        <v>339.646521849519</v>
      </c>
      <c r="L7" s="16">
        <f>'[1]Iron and Steel'!L7</f>
        <v>0</v>
      </c>
      <c r="M7" s="16">
        <f>'[1]Iron and Steel'!M7</f>
        <v>231.56653181238715</v>
      </c>
      <c r="N7" s="16">
        <f>'[1]Iron and Steel'!N7</f>
        <v>115.09121734162576</v>
      </c>
      <c r="O7" s="17">
        <f>SUM(C7:N7)</f>
        <v>7926.594783446807</v>
      </c>
      <c r="Q7" s="15">
        <v>1990</v>
      </c>
      <c r="R7" s="16">
        <f>'[1]Iron and Steel'!AF7</f>
        <v>682.8854448493059</v>
      </c>
      <c r="S7" s="16">
        <f>'[1]Iron and Steel'!AG7</f>
        <v>1454.4096018033492</v>
      </c>
      <c r="T7" s="16">
        <f>'[1]Iron and Steel'!AH7</f>
        <v>4756.680169831318</v>
      </c>
      <c r="U7" s="16">
        <f>'[1]Iron and Steel'!AI7</f>
        <v>41.68997459715267</v>
      </c>
      <c r="V7" s="16">
        <f>'[1]Iron and Steel'!AJ7</f>
        <v>0</v>
      </c>
      <c r="W7" s="16">
        <f>'[1]Iron and Steel'!AK7</f>
        <v>254.86800634902514</v>
      </c>
      <c r="X7" s="16">
        <f>'[1]Iron and Steel'!AL7</f>
        <v>1.4292198499452515</v>
      </c>
      <c r="Y7" s="16">
        <f>'[1]Iron and Steel'!AM7</f>
        <v>76.73378814369784</v>
      </c>
      <c r="Z7" s="16">
        <f>'[1]Iron and Steel'!AN7</f>
        <v>345.486134758972</v>
      </c>
      <c r="AA7" s="16">
        <f>'[1]Iron and Steel'!AO7</f>
        <v>0</v>
      </c>
      <c r="AB7" s="16">
        <f>'[1]Iron and Steel'!AP7</f>
        <v>231.6322109716814</v>
      </c>
      <c r="AC7" s="16">
        <f>'[1]Iron and Steel'!AQ7</f>
        <v>116.29999481792449</v>
      </c>
      <c r="AD7" s="17">
        <f>SUM(R7:AC7)</f>
        <v>7962.114545972373</v>
      </c>
      <c r="AE7" s="29"/>
    </row>
    <row r="8" spans="2:31" ht="12.75">
      <c r="B8" s="15">
        <v>1991</v>
      </c>
      <c r="C8" s="16">
        <f>'[1]Iron and Steel'!C8</f>
        <v>671.8845604478042</v>
      </c>
      <c r="D8" s="16">
        <f>'[1]Iron and Steel'!D8</f>
        <v>1500.622172273229</v>
      </c>
      <c r="E8" s="16">
        <f>'[1]Iron and Steel'!E8</f>
        <v>4775.61565018294</v>
      </c>
      <c r="F8" s="16">
        <f>'[1]Iron and Steel'!F8</f>
        <v>53.33628103108224</v>
      </c>
      <c r="G8" s="16">
        <f>'[1]Iron and Steel'!G8</f>
        <v>0</v>
      </c>
      <c r="H8" s="16">
        <f>'[1]Iron and Steel'!H8</f>
        <v>310.7261398939067</v>
      </c>
      <c r="I8" s="16">
        <f>'[1]Iron and Steel'!I8</f>
        <v>1.7188689315378571</v>
      </c>
      <c r="J8" s="16">
        <f>'[1]Iron and Steel'!J8</f>
        <v>70.253571415758</v>
      </c>
      <c r="K8" s="16">
        <f>'[1]Iron and Steel'!K8</f>
        <v>339.63534498919273</v>
      </c>
      <c r="L8" s="16">
        <f>'[1]Iron and Steel'!L8</f>
        <v>0</v>
      </c>
      <c r="M8" s="16">
        <f>'[1]Iron and Steel'!M8</f>
        <v>221.4164783622641</v>
      </c>
      <c r="N8" s="16">
        <f>'[1]Iron and Steel'!N8</f>
        <v>134.2868080627331</v>
      </c>
      <c r="O8" s="17">
        <f aca="true" t="shared" si="0" ref="O8:O29">SUM(C8:N8)</f>
        <v>8079.495875590448</v>
      </c>
      <c r="Q8" s="15">
        <v>1991</v>
      </c>
      <c r="R8" s="16">
        <f>'[1]Iron and Steel'!AF8</f>
        <v>666.8616341449423</v>
      </c>
      <c r="S8" s="16">
        <f>'[1]Iron and Steel'!AG8</f>
        <v>1497.5417157283496</v>
      </c>
      <c r="T8" s="16">
        <f>'[1]Iron and Steel'!AH8</f>
        <v>4775.1001219375</v>
      </c>
      <c r="U8" s="16">
        <f>'[1]Iron and Steel'!AI8</f>
        <v>52.915931365953455</v>
      </c>
      <c r="V8" s="16">
        <f>'[1]Iron and Steel'!AJ8</f>
        <v>0</v>
      </c>
      <c r="W8" s="16">
        <f>'[1]Iron and Steel'!AK8</f>
        <v>310.51244870367054</v>
      </c>
      <c r="X8" s="16">
        <f>'[1]Iron and Steel'!AL8</f>
        <v>1.7188689315378571</v>
      </c>
      <c r="Y8" s="16">
        <f>'[1]Iron and Steel'!AM8</f>
        <v>70.253571415758</v>
      </c>
      <c r="Z8" s="16">
        <f>'[1]Iron and Steel'!AN8</f>
        <v>337.90199425150297</v>
      </c>
      <c r="AA8" s="16">
        <f>'[1]Iron and Steel'!AO8</f>
        <v>0</v>
      </c>
      <c r="AB8" s="16">
        <f>'[1]Iron and Steel'!AP8</f>
        <v>221.39260829780756</v>
      </c>
      <c r="AC8" s="16">
        <f>'[1]Iron and Steel'!AQ8</f>
        <v>133.82427491178788</v>
      </c>
      <c r="AD8" s="17">
        <f aca="true" t="shared" si="1" ref="AD8:AD29">SUM(R8:AC8)</f>
        <v>8068.023169688813</v>
      </c>
      <c r="AE8" s="29"/>
    </row>
    <row r="9" spans="2:31" ht="12.75">
      <c r="B9" s="15">
        <v>1992</v>
      </c>
      <c r="C9" s="16">
        <f>'[1]Iron and Steel'!C9</f>
        <v>678.1693919160564</v>
      </c>
      <c r="D9" s="16">
        <f>'[1]Iron and Steel'!D9</f>
        <v>1684.2499639507719</v>
      </c>
      <c r="E9" s="16">
        <f>'[1]Iron and Steel'!E9</f>
        <v>5024.508798093808</v>
      </c>
      <c r="F9" s="16">
        <f>'[1]Iron and Steel'!F9</f>
        <v>52.11389744951831</v>
      </c>
      <c r="G9" s="16">
        <f>'[1]Iron and Steel'!G9</f>
        <v>0</v>
      </c>
      <c r="H9" s="16">
        <f>'[1]Iron and Steel'!H9</f>
        <v>401.9410030116076</v>
      </c>
      <c r="I9" s="16">
        <f>'[1]Iron and Steel'!I9</f>
        <v>2.00809795462061</v>
      </c>
      <c r="J9" s="16">
        <f>'[1]Iron and Steel'!J9</f>
        <v>70.36040182176198</v>
      </c>
      <c r="K9" s="16">
        <f>'[1]Iron and Steel'!K9</f>
        <v>341.3668194919821</v>
      </c>
      <c r="L9" s="16">
        <f>'[1]Iron and Steel'!L9</f>
        <v>0</v>
      </c>
      <c r="M9" s="16">
        <f>'[1]Iron and Steel'!M9</f>
        <v>268.5004443678637</v>
      </c>
      <c r="N9" s="16">
        <f>'[1]Iron and Steel'!N9</f>
        <v>133.80841063821586</v>
      </c>
      <c r="O9" s="17">
        <f t="shared" si="0"/>
        <v>8657.027228696208</v>
      </c>
      <c r="Q9" s="15">
        <v>1992</v>
      </c>
      <c r="R9" s="16">
        <f>'[1]Iron and Steel'!AF9</f>
        <v>684.6487175212663</v>
      </c>
      <c r="S9" s="16">
        <f>'[1]Iron and Steel'!AG9</f>
        <v>1688.278198928908</v>
      </c>
      <c r="T9" s="16">
        <f>'[1]Iron and Steel'!AH9</f>
        <v>5025.176028719634</v>
      </c>
      <c r="U9" s="16">
        <f>'[1]Iron and Steel'!AI9</f>
        <v>52.65763023066424</v>
      </c>
      <c r="V9" s="16">
        <f>'[1]Iron and Steel'!AJ9</f>
        <v>0</v>
      </c>
      <c r="W9" s="16">
        <f>'[1]Iron and Steel'!AK9</f>
        <v>402.2140033298646</v>
      </c>
      <c r="X9" s="16">
        <f>'[1]Iron and Steel'!AL9</f>
        <v>2.00809795462061</v>
      </c>
      <c r="Y9" s="16">
        <f>'[1]Iron and Steel'!AM9</f>
        <v>70.36040182176198</v>
      </c>
      <c r="Z9" s="16">
        <f>'[1]Iron and Steel'!AN9</f>
        <v>343.522461712794</v>
      </c>
      <c r="AA9" s="16">
        <f>'[1]Iron and Steel'!AO9</f>
        <v>0</v>
      </c>
      <c r="AB9" s="16">
        <f>'[1]Iron and Steel'!AP9</f>
        <v>268.5362410946112</v>
      </c>
      <c r="AC9" s="16">
        <f>'[1]Iron and Steel'!AQ9</f>
        <v>134.41259419300945</v>
      </c>
      <c r="AD9" s="17">
        <f t="shared" si="1"/>
        <v>8671.814375507134</v>
      </c>
      <c r="AE9" s="29"/>
    </row>
    <row r="10" spans="2:31" ht="12.75">
      <c r="B10" s="15">
        <v>1993</v>
      </c>
      <c r="C10" s="16">
        <f>'[1]Iron and Steel'!C10</f>
        <v>672.297329019194</v>
      </c>
      <c r="D10" s="16">
        <f>'[1]Iron and Steel'!D10</f>
        <v>1778.9619707137435</v>
      </c>
      <c r="E10" s="16">
        <f>'[1]Iron and Steel'!E10</f>
        <v>4944.7910588255745</v>
      </c>
      <c r="F10" s="16">
        <f>'[1]Iron and Steel'!F10</f>
        <v>52.12752636219427</v>
      </c>
      <c r="G10" s="16">
        <f>'[1]Iron and Steel'!G10</f>
        <v>0</v>
      </c>
      <c r="H10" s="16">
        <f>'[1]Iron and Steel'!H10</f>
        <v>255.85646550883055</v>
      </c>
      <c r="I10" s="16">
        <f>'[1]Iron and Steel'!I10</f>
        <v>2.283336308946607</v>
      </c>
      <c r="J10" s="16">
        <f>'[1]Iron and Steel'!J10</f>
        <v>67.29429593989127</v>
      </c>
      <c r="K10" s="16">
        <f>'[1]Iron and Steel'!K10</f>
        <v>338.88542343148646</v>
      </c>
      <c r="L10" s="16">
        <f>'[1]Iron and Steel'!L10</f>
        <v>0</v>
      </c>
      <c r="M10" s="16">
        <f>'[1]Iron and Steel'!M10</f>
        <v>195.7234884141514</v>
      </c>
      <c r="N10" s="16">
        <f>'[1]Iron and Steel'!N10</f>
        <v>131.80840675508108</v>
      </c>
      <c r="O10" s="17">
        <f t="shared" si="0"/>
        <v>8440.029301279093</v>
      </c>
      <c r="Q10" s="15">
        <v>1993</v>
      </c>
      <c r="R10" s="16">
        <f>'[1]Iron and Steel'!AF10</f>
        <v>678.5425194336228</v>
      </c>
      <c r="S10" s="16">
        <f>'[1]Iron and Steel'!AG10</f>
        <v>1782.900310259322</v>
      </c>
      <c r="T10" s="16">
        <f>'[1]Iron and Steel'!AH10</f>
        <v>4945.436820358238</v>
      </c>
      <c r="U10" s="16">
        <f>'[1]Iron and Steel'!AI10</f>
        <v>52.653290779812004</v>
      </c>
      <c r="V10" s="16">
        <f>'[1]Iron and Steel'!AJ10</f>
        <v>0</v>
      </c>
      <c r="W10" s="16">
        <f>'[1]Iron and Steel'!AK10</f>
        <v>256.1170392311079</v>
      </c>
      <c r="X10" s="16">
        <f>'[1]Iron and Steel'!AL10</f>
        <v>2.283336308946607</v>
      </c>
      <c r="Y10" s="16">
        <f>'[1]Iron and Steel'!AM10</f>
        <v>67.29429593989127</v>
      </c>
      <c r="Z10" s="16">
        <f>'[1]Iron and Steel'!AN10</f>
        <v>340.6629243774193</v>
      </c>
      <c r="AA10" s="16">
        <f>'[1]Iron and Steel'!AO10</f>
        <v>0</v>
      </c>
      <c r="AB10" s="16">
        <f>'[1]Iron and Steel'!AP10</f>
        <v>195.75861216704502</v>
      </c>
      <c r="AC10" s="16">
        <f>'[1]Iron and Steel'!AQ10</f>
        <v>132.3893222013036</v>
      </c>
      <c r="AD10" s="17">
        <f t="shared" si="1"/>
        <v>8454.038471056709</v>
      </c>
      <c r="AE10" s="29"/>
    </row>
    <row r="11" spans="2:31" ht="12.75">
      <c r="B11" s="15">
        <v>1994</v>
      </c>
      <c r="C11" s="16">
        <f>'[1]Iron and Steel'!C11</f>
        <v>669.2724838994948</v>
      </c>
      <c r="D11" s="16">
        <f>'[1]Iron and Steel'!D11</f>
        <v>1822.666285973286</v>
      </c>
      <c r="E11" s="16">
        <f>'[1]Iron and Steel'!E11</f>
        <v>4620.3442326934155</v>
      </c>
      <c r="F11" s="16">
        <f>'[1]Iron and Steel'!F11</f>
        <v>65.17944798058423</v>
      </c>
      <c r="G11" s="16">
        <f>'[1]Iron and Steel'!G11</f>
        <v>0</v>
      </c>
      <c r="H11" s="16">
        <f>'[1]Iron and Steel'!H11</f>
        <v>292.6103314723778</v>
      </c>
      <c r="I11" s="16">
        <f>'[1]Iron and Steel'!I11</f>
        <v>2.5588166207179506</v>
      </c>
      <c r="J11" s="16">
        <f>'[1]Iron and Steel'!J11</f>
        <v>73.52178284555627</v>
      </c>
      <c r="K11" s="16">
        <f>'[1]Iron and Steel'!K11</f>
        <v>238.73157883125185</v>
      </c>
      <c r="L11" s="16">
        <f>'[1]Iron and Steel'!L11</f>
        <v>0</v>
      </c>
      <c r="M11" s="16">
        <f>'[1]Iron and Steel'!M11</f>
        <v>204.7037666473155</v>
      </c>
      <c r="N11" s="16">
        <f>'[1]Iron and Steel'!N11</f>
        <v>136.55898185022934</v>
      </c>
      <c r="O11" s="17">
        <f t="shared" si="0"/>
        <v>8126.147708814228</v>
      </c>
      <c r="Q11" s="15">
        <v>1994</v>
      </c>
      <c r="R11" s="16">
        <f>'[1]Iron and Steel'!AF11</f>
        <v>688.0002784154399</v>
      </c>
      <c r="S11" s="16">
        <f>'[1]Iron and Steel'!AG11</f>
        <v>1834.6388374773794</v>
      </c>
      <c r="T11" s="16">
        <f>'[1]Iron and Steel'!AH11</f>
        <v>4622.288351482239</v>
      </c>
      <c r="U11" s="16">
        <f>'[1]Iron and Steel'!AI11</f>
        <v>66.76105028364537</v>
      </c>
      <c r="V11" s="16">
        <f>'[1]Iron and Steel'!AJ11</f>
        <v>0</v>
      </c>
      <c r="W11" s="16">
        <f>'[1]Iron and Steel'!AK11</f>
        <v>293.3843297639802</v>
      </c>
      <c r="X11" s="16">
        <f>'[1]Iron and Steel'!AL11</f>
        <v>2.5588166207179506</v>
      </c>
      <c r="Y11" s="16">
        <f>'[1]Iron and Steel'!AM11</f>
        <v>73.52178284555627</v>
      </c>
      <c r="Z11" s="16">
        <f>'[1]Iron and Steel'!AN11</f>
        <v>244.0932229796766</v>
      </c>
      <c r="AA11" s="16">
        <f>'[1]Iron and Steel'!AO11</f>
        <v>0</v>
      </c>
      <c r="AB11" s="16">
        <f>'[1]Iron and Steel'!AP11</f>
        <v>204.78934285578177</v>
      </c>
      <c r="AC11" s="16">
        <f>'[1]Iron and Steel'!AQ11</f>
        <v>138.36402833227834</v>
      </c>
      <c r="AD11" s="17">
        <f t="shared" si="1"/>
        <v>8168.400041056694</v>
      </c>
      <c r="AE11" s="29"/>
    </row>
    <row r="12" spans="2:31" ht="12.75">
      <c r="B12" s="15">
        <v>1995</v>
      </c>
      <c r="C12" s="16">
        <f>'[1]Iron and Steel'!C12</f>
        <v>548.2249734166596</v>
      </c>
      <c r="D12" s="16">
        <f>'[1]Iron and Steel'!D12</f>
        <v>1795.1430290062033</v>
      </c>
      <c r="E12" s="16">
        <f>'[1]Iron and Steel'!E12</f>
        <v>3432.680636590079</v>
      </c>
      <c r="F12" s="16">
        <f>'[1]Iron and Steel'!F12</f>
        <v>67.97519101484735</v>
      </c>
      <c r="G12" s="16">
        <f>'[1]Iron and Steel'!G12</f>
        <v>0</v>
      </c>
      <c r="H12" s="16">
        <f>'[1]Iron and Steel'!H12</f>
        <v>220.1360797610385</v>
      </c>
      <c r="I12" s="16">
        <f>'[1]Iron and Steel'!I12</f>
        <v>2.829421211012845</v>
      </c>
      <c r="J12" s="16">
        <f>'[1]Iron and Steel'!J12</f>
        <v>71.9506799865437</v>
      </c>
      <c r="K12" s="16">
        <f>'[1]Iron and Steel'!K12</f>
        <v>96.9983725206072</v>
      </c>
      <c r="L12" s="16">
        <f>'[1]Iron and Steel'!L12</f>
        <v>0</v>
      </c>
      <c r="M12" s="16">
        <f>'[1]Iron and Steel'!M12</f>
        <v>146.74658187089926</v>
      </c>
      <c r="N12" s="16">
        <f>'[1]Iron and Steel'!N12</f>
        <v>106.39328535007083</v>
      </c>
      <c r="O12" s="17">
        <f t="shared" si="0"/>
        <v>6489.078250727963</v>
      </c>
      <c r="Q12" s="15">
        <v>1995</v>
      </c>
      <c r="R12" s="16">
        <f>'[1]Iron and Steel'!AF12</f>
        <v>555.1831647148061</v>
      </c>
      <c r="S12" s="16">
        <f>'[1]Iron and Steel'!AG12</f>
        <v>1799.6473680980407</v>
      </c>
      <c r="T12" s="16">
        <f>'[1]Iron and Steel'!AH12</f>
        <v>3433.405308127335</v>
      </c>
      <c r="U12" s="16">
        <f>'[1]Iron and Steel'!AI12</f>
        <v>68.5644790722388</v>
      </c>
      <c r="V12" s="16">
        <f>'[1]Iron and Steel'!AJ12</f>
        <v>0</v>
      </c>
      <c r="W12" s="16">
        <f>'[1]Iron and Steel'!AK12</f>
        <v>220.4211074958835</v>
      </c>
      <c r="X12" s="16">
        <f>'[1]Iron and Steel'!AL12</f>
        <v>2.829421211012845</v>
      </c>
      <c r="Y12" s="16">
        <f>'[1]Iron and Steel'!AM12</f>
        <v>71.9506799865437</v>
      </c>
      <c r="Z12" s="16">
        <f>'[1]Iron and Steel'!AN12</f>
        <v>98.58256504353704</v>
      </c>
      <c r="AA12" s="16">
        <f>'[1]Iron and Steel'!AO12</f>
        <v>0</v>
      </c>
      <c r="AB12" s="16">
        <f>'[1]Iron and Steel'!AP12</f>
        <v>146.77277497406482</v>
      </c>
      <c r="AC12" s="16">
        <f>'[1]Iron and Steel'!AQ12</f>
        <v>106.92906279765234</v>
      </c>
      <c r="AD12" s="17">
        <f t="shared" si="1"/>
        <v>6504.285931521117</v>
      </c>
      <c r="AE12" s="29"/>
    </row>
    <row r="13" spans="2:31" ht="12.75">
      <c r="B13" s="15">
        <v>1996</v>
      </c>
      <c r="C13" s="16">
        <f>'[1]Iron and Steel'!C13</f>
        <v>553.3008227922444</v>
      </c>
      <c r="D13" s="16">
        <f>'[1]Iron and Steel'!D13</f>
        <v>1981.212761015294</v>
      </c>
      <c r="E13" s="16">
        <f>'[1]Iron and Steel'!E13</f>
        <v>3531.107829471778</v>
      </c>
      <c r="F13" s="16">
        <f>'[1]Iron and Steel'!F13</f>
        <v>38.21882207388105</v>
      </c>
      <c r="G13" s="16">
        <f>'[1]Iron and Steel'!G13</f>
        <v>0</v>
      </c>
      <c r="H13" s="16">
        <f>'[1]Iron and Steel'!H13</f>
        <v>210.60644184105973</v>
      </c>
      <c r="I13" s="16">
        <f>'[1]Iron and Steel'!I13</f>
        <v>3.0670200070191775</v>
      </c>
      <c r="J13" s="16">
        <f>'[1]Iron and Steel'!J13</f>
        <v>71.41560365283458</v>
      </c>
      <c r="K13" s="16">
        <f>'[1]Iron and Steel'!K13</f>
        <v>96.95501007243215</v>
      </c>
      <c r="L13" s="16">
        <f>'[1]Iron and Steel'!L13</f>
        <v>0</v>
      </c>
      <c r="M13" s="16">
        <f>'[1]Iron and Steel'!M13</f>
        <v>110.16300682807388</v>
      </c>
      <c r="N13" s="16">
        <f>'[1]Iron and Steel'!N13</f>
        <v>111.22269765919471</v>
      </c>
      <c r="O13" s="17">
        <f t="shared" si="0"/>
        <v>6707.270015413811</v>
      </c>
      <c r="Q13" s="15">
        <v>1996</v>
      </c>
      <c r="R13" s="16">
        <f>'[1]Iron and Steel'!AF13</f>
        <v>547.3752006468753</v>
      </c>
      <c r="S13" s="16">
        <f>'[1]Iron and Steel'!AG13</f>
        <v>1977.3328117261121</v>
      </c>
      <c r="T13" s="16">
        <f>'[1]Iron and Steel'!AH13</f>
        <v>3530.4891065222337</v>
      </c>
      <c r="U13" s="16">
        <f>'[1]Iron and Steel'!AI13</f>
        <v>37.71572581043272</v>
      </c>
      <c r="V13" s="16">
        <f>'[1]Iron and Steel'!AJ13</f>
        <v>0</v>
      </c>
      <c r="W13" s="16">
        <f>'[1]Iron and Steel'!AK13</f>
        <v>210.3656567372899</v>
      </c>
      <c r="X13" s="16">
        <f>'[1]Iron and Steel'!AL13</f>
        <v>3.0670200070191775</v>
      </c>
      <c r="Y13" s="16">
        <f>'[1]Iron and Steel'!AM13</f>
        <v>71.41560365283458</v>
      </c>
      <c r="Z13" s="16">
        <f>'[1]Iron and Steel'!AN13</f>
        <v>95.64796665962945</v>
      </c>
      <c r="AA13" s="16">
        <f>'[1]Iron and Steel'!AO13</f>
        <v>0</v>
      </c>
      <c r="AB13" s="16">
        <f>'[1]Iron and Steel'!AP13</f>
        <v>110.138027037438</v>
      </c>
      <c r="AC13" s="16">
        <f>'[1]Iron and Steel'!AQ13</f>
        <v>110.76276508750827</v>
      </c>
      <c r="AD13" s="17">
        <f t="shared" si="1"/>
        <v>6694.309883887374</v>
      </c>
      <c r="AE13" s="29"/>
    </row>
    <row r="14" spans="2:31" ht="12.75">
      <c r="B14" s="15">
        <v>1997</v>
      </c>
      <c r="C14" s="16">
        <f>'[1]Iron and Steel'!C14</f>
        <v>570.4745480892865</v>
      </c>
      <c r="D14" s="16">
        <f>'[1]Iron and Steel'!D14</f>
        <v>2122.154408562429</v>
      </c>
      <c r="E14" s="16">
        <f>'[1]Iron and Steel'!E14</f>
        <v>3761.6025705565135</v>
      </c>
      <c r="F14" s="16">
        <f>'[1]Iron and Steel'!F14</f>
        <v>33.77233902661139</v>
      </c>
      <c r="G14" s="16">
        <f>'[1]Iron and Steel'!G14</f>
        <v>0</v>
      </c>
      <c r="H14" s="16">
        <f>'[1]Iron and Steel'!H14</f>
        <v>214.169318188654</v>
      </c>
      <c r="I14" s="16">
        <f>'[1]Iron and Steel'!I14</f>
        <v>3.2892705684387167</v>
      </c>
      <c r="J14" s="16">
        <f>'[1]Iron and Steel'!J14</f>
        <v>77.24975176961716</v>
      </c>
      <c r="K14" s="16">
        <f>'[1]Iron and Steel'!K14</f>
        <v>105.36577879834294</v>
      </c>
      <c r="L14" s="16">
        <f>'[1]Iron and Steel'!L14</f>
        <v>0</v>
      </c>
      <c r="M14" s="16">
        <f>'[1]Iron and Steel'!M14</f>
        <v>114.61688400021372</v>
      </c>
      <c r="N14" s="16">
        <f>'[1]Iron and Steel'!N14</f>
        <v>153.18561466134855</v>
      </c>
      <c r="O14" s="17">
        <f t="shared" si="0"/>
        <v>7155.880484221455</v>
      </c>
      <c r="Q14" s="15">
        <v>1997</v>
      </c>
      <c r="R14" s="16">
        <f>'[1]Iron and Steel'!AF14</f>
        <v>581.3402138792859</v>
      </c>
      <c r="S14" s="16">
        <f>'[1]Iron and Steel'!AG14</f>
        <v>2129.351169015929</v>
      </c>
      <c r="T14" s="16">
        <f>'[1]Iron and Steel'!AH14</f>
        <v>3762.7406595948955</v>
      </c>
      <c r="U14" s="16">
        <f>'[1]Iron and Steel'!AI14</f>
        <v>34.697489556465854</v>
      </c>
      <c r="V14" s="16">
        <f>'[1]Iron and Steel'!AJ14</f>
        <v>0</v>
      </c>
      <c r="W14" s="16">
        <f>'[1]Iron and Steel'!AK14</f>
        <v>214.60761715981533</v>
      </c>
      <c r="X14" s="16">
        <f>'[1]Iron and Steel'!AL14</f>
        <v>3.2892705684387167</v>
      </c>
      <c r="Y14" s="16">
        <f>'[1]Iron and Steel'!AM14</f>
        <v>77.24975176961716</v>
      </c>
      <c r="Z14" s="16">
        <f>'[1]Iron and Steel'!AN14</f>
        <v>107.6078280286061</v>
      </c>
      <c r="AA14" s="16">
        <f>'[1]Iron and Steel'!AO14</f>
        <v>0</v>
      </c>
      <c r="AB14" s="16">
        <f>'[1]Iron and Steel'!AP14</f>
        <v>114.66458189688227</v>
      </c>
      <c r="AC14" s="16">
        <f>'[1]Iron and Steel'!AQ14</f>
        <v>154.3726902818085</v>
      </c>
      <c r="AD14" s="17">
        <f t="shared" si="1"/>
        <v>7179.921271751746</v>
      </c>
      <c r="AE14" s="29"/>
    </row>
    <row r="15" spans="2:31" ht="12.75">
      <c r="B15" s="15">
        <v>1998</v>
      </c>
      <c r="C15" s="16">
        <f>'[1]Iron and Steel'!C15</f>
        <v>582.6325705092112</v>
      </c>
      <c r="D15" s="16">
        <f>'[1]Iron and Steel'!D15</f>
        <v>2164.642483589014</v>
      </c>
      <c r="E15" s="16">
        <f>'[1]Iron and Steel'!E15</f>
        <v>4164.034166085861</v>
      </c>
      <c r="F15" s="16">
        <f>'[1]Iron and Steel'!F15</f>
        <v>28.09023447707291</v>
      </c>
      <c r="G15" s="16">
        <f>'[1]Iron and Steel'!G15</f>
        <v>0</v>
      </c>
      <c r="H15" s="16">
        <f>'[1]Iron and Steel'!H15</f>
        <v>120.25081490316083</v>
      </c>
      <c r="I15" s="16">
        <f>'[1]Iron and Steel'!I15</f>
        <v>3.5052995560503097</v>
      </c>
      <c r="J15" s="16">
        <f>'[1]Iron and Steel'!J15</f>
        <v>73.59912671065005</v>
      </c>
      <c r="K15" s="16">
        <f>'[1]Iron and Steel'!K15</f>
        <v>107.83488994174354</v>
      </c>
      <c r="L15" s="16">
        <f>'[1]Iron and Steel'!L15</f>
        <v>0</v>
      </c>
      <c r="M15" s="16">
        <f>'[1]Iron and Steel'!M15</f>
        <v>116.84821881314068</v>
      </c>
      <c r="N15" s="16">
        <f>'[1]Iron and Steel'!N15</f>
        <v>176.47413834436463</v>
      </c>
      <c r="O15" s="17">
        <f t="shared" si="0"/>
        <v>7537.911942930269</v>
      </c>
      <c r="Q15" s="15">
        <v>1998</v>
      </c>
      <c r="R15" s="16">
        <f>'[1]Iron and Steel'!AF15</f>
        <v>589.1934414667918</v>
      </c>
      <c r="S15" s="16">
        <f>'[1]Iron and Steel'!AG15</f>
        <v>2169.0369093210447</v>
      </c>
      <c r="T15" s="16">
        <f>'[1]Iron and Steel'!AH15</f>
        <v>4164.723709283383</v>
      </c>
      <c r="U15" s="16">
        <f>'[1]Iron and Steel'!AI15</f>
        <v>28.650572524862785</v>
      </c>
      <c r="V15" s="16">
        <f>'[1]Iron and Steel'!AJ15</f>
        <v>0</v>
      </c>
      <c r="W15" s="16">
        <f>'[1]Iron and Steel'!AK15</f>
        <v>120.5138027594839</v>
      </c>
      <c r="X15" s="16">
        <f>'[1]Iron and Steel'!AL15</f>
        <v>3.5052995560503097</v>
      </c>
      <c r="Y15" s="16">
        <f>'[1]Iron and Steel'!AM15</f>
        <v>73.59912671065005</v>
      </c>
      <c r="Z15" s="16">
        <f>'[1]Iron and Steel'!AN15</f>
        <v>109.14106132308363</v>
      </c>
      <c r="AA15" s="16">
        <f>'[1]Iron and Steel'!AO15</f>
        <v>0</v>
      </c>
      <c r="AB15" s="16">
        <f>'[1]Iron and Steel'!AP15</f>
        <v>116.8762006916781</v>
      </c>
      <c r="AC15" s="16">
        <f>'[1]Iron and Steel'!AQ15</f>
        <v>177.30218270740176</v>
      </c>
      <c r="AD15" s="17">
        <f t="shared" si="1"/>
        <v>7552.542306344429</v>
      </c>
      <c r="AE15" s="29"/>
    </row>
    <row r="16" spans="2:31" ht="12.75">
      <c r="B16" s="15">
        <v>1999</v>
      </c>
      <c r="C16" s="16">
        <f>'[1]Iron and Steel'!C16</f>
        <v>578.1954031388664</v>
      </c>
      <c r="D16" s="16">
        <f>'[1]Iron and Steel'!D16</f>
        <v>2162.434947222343</v>
      </c>
      <c r="E16" s="16">
        <f>'[1]Iron and Steel'!E16</f>
        <v>4397.501596007032</v>
      </c>
      <c r="F16" s="16">
        <f>'[1]Iron and Steel'!F16</f>
        <v>29.037483123723725</v>
      </c>
      <c r="G16" s="16">
        <f>'[1]Iron and Steel'!G16</f>
        <v>0</v>
      </c>
      <c r="H16" s="16">
        <f>'[1]Iron and Steel'!H16</f>
        <v>202.65128671810314</v>
      </c>
      <c r="I16" s="16">
        <f>'[1]Iron and Steel'!I16</f>
        <v>4.071085213310893</v>
      </c>
      <c r="J16" s="16">
        <f>'[1]Iron and Steel'!J16</f>
        <v>71.98664290769881</v>
      </c>
      <c r="K16" s="16">
        <f>'[1]Iron and Steel'!K16</f>
        <v>105.44774771655722</v>
      </c>
      <c r="L16" s="16">
        <f>'[1]Iron and Steel'!L16</f>
        <v>0</v>
      </c>
      <c r="M16" s="16">
        <f>'[1]Iron and Steel'!M16</f>
        <v>123.45409280156399</v>
      </c>
      <c r="N16" s="16">
        <f>'[1]Iron and Steel'!N16</f>
        <v>193.25953309489034</v>
      </c>
      <c r="O16" s="17">
        <f t="shared" si="0"/>
        <v>7868.03981794409</v>
      </c>
      <c r="Q16" s="15">
        <v>1999</v>
      </c>
      <c r="R16" s="16">
        <f>'[1]Iron and Steel'!AF16</f>
        <v>587.6750696965078</v>
      </c>
      <c r="S16" s="16">
        <f>'[1]Iron and Steel'!AG16</f>
        <v>2168.857428538484</v>
      </c>
      <c r="T16" s="16">
        <f>'[1]Iron and Steel'!AH16</f>
        <v>4398.50218940001</v>
      </c>
      <c r="U16" s="16">
        <f>'[1]Iron and Steel'!AI16</f>
        <v>29.8500342498783</v>
      </c>
      <c r="V16" s="16">
        <f>'[1]Iron and Steel'!AJ16</f>
        <v>0</v>
      </c>
      <c r="W16" s="16">
        <f>'[1]Iron and Steel'!AK16</f>
        <v>203.02928791448207</v>
      </c>
      <c r="X16" s="16">
        <f>'[1]Iron and Steel'!AL16</f>
        <v>4.071085213310893</v>
      </c>
      <c r="Y16" s="16">
        <f>'[1]Iron and Steel'!AM16</f>
        <v>71.98664290769881</v>
      </c>
      <c r="Z16" s="16">
        <f>'[1]Iron and Steel'!AN16</f>
        <v>107.23037563873905</v>
      </c>
      <c r="AA16" s="16">
        <f>'[1]Iron and Steel'!AO16</f>
        <v>0</v>
      </c>
      <c r="AB16" s="16">
        <f>'[1]Iron and Steel'!AP16</f>
        <v>123.49084025853435</v>
      </c>
      <c r="AC16" s="16">
        <f>'[1]Iron and Steel'!AQ16</f>
        <v>194.5770442159924</v>
      </c>
      <c r="AD16" s="17">
        <f t="shared" si="1"/>
        <v>7889.269998033637</v>
      </c>
      <c r="AE16" s="29"/>
    </row>
    <row r="17" spans="2:31" ht="12.75">
      <c r="B17" s="15">
        <v>2000</v>
      </c>
      <c r="C17" s="16">
        <f>'[1]Iron and Steel'!C17</f>
        <v>623.9335486272533</v>
      </c>
      <c r="D17" s="16">
        <f>'[1]Iron and Steel'!D17</f>
        <v>2528.7307693435546</v>
      </c>
      <c r="E17" s="16">
        <f>'[1]Iron and Steel'!E17</f>
        <v>4961.101441292411</v>
      </c>
      <c r="F17" s="16">
        <f>'[1]Iron and Steel'!F17</f>
        <v>30.833914918173512</v>
      </c>
      <c r="G17" s="16">
        <f>'[1]Iron and Steel'!G17</f>
        <v>0</v>
      </c>
      <c r="H17" s="16">
        <f>'[1]Iron and Steel'!H17</f>
        <v>169.46427201234087</v>
      </c>
      <c r="I17" s="16">
        <f>'[1]Iron and Steel'!I17</f>
        <v>4.4297212275999955</v>
      </c>
      <c r="J17" s="16">
        <f>'[1]Iron and Steel'!J17</f>
        <v>84.33263980318281</v>
      </c>
      <c r="K17" s="16">
        <f>'[1]Iron and Steel'!K17</f>
        <v>122.19538855581669</v>
      </c>
      <c r="L17" s="16">
        <f>'[1]Iron and Steel'!L17</f>
        <v>0</v>
      </c>
      <c r="M17" s="16">
        <f>'[1]Iron and Steel'!M17</f>
        <v>114.2939381868207</v>
      </c>
      <c r="N17" s="16">
        <f>'[1]Iron and Steel'!N17</f>
        <v>188.67265654068214</v>
      </c>
      <c r="O17" s="17">
        <f t="shared" si="0"/>
        <v>8827.988290507834</v>
      </c>
      <c r="Q17" s="15">
        <v>2000</v>
      </c>
      <c r="R17" s="16">
        <f>'[1]Iron and Steel'!AF17</f>
        <v>641.4871131923946</v>
      </c>
      <c r="S17" s="16">
        <f>'[1]Iron and Steel'!AG17</f>
        <v>2540.7479815629795</v>
      </c>
      <c r="T17" s="16">
        <f>'[1]Iron and Steel'!AH17</f>
        <v>4962.961131741896</v>
      </c>
      <c r="U17" s="16">
        <f>'[1]Iron and Steel'!AI17</f>
        <v>32.343631841531966</v>
      </c>
      <c r="V17" s="16">
        <f>'[1]Iron and Steel'!AJ17</f>
        <v>0</v>
      </c>
      <c r="W17" s="16">
        <f>'[1]Iron and Steel'!AK17</f>
        <v>170.16179381802982</v>
      </c>
      <c r="X17" s="16">
        <f>'[1]Iron and Steel'!AL17</f>
        <v>4.4297212275999955</v>
      </c>
      <c r="Y17" s="16">
        <f>'[1]Iron and Steel'!AM17</f>
        <v>84.33263980318281</v>
      </c>
      <c r="Z17" s="16">
        <f>'[1]Iron and Steel'!AN17</f>
        <v>124.66990768732111</v>
      </c>
      <c r="AA17" s="16">
        <f>'[1]Iron and Steel'!AO17</f>
        <v>0</v>
      </c>
      <c r="AB17" s="16">
        <f>'[1]Iron and Steel'!AP17</f>
        <v>114.35576075422877</v>
      </c>
      <c r="AC17" s="16">
        <f>'[1]Iron and Steel'!AQ17</f>
        <v>190.97243935047976</v>
      </c>
      <c r="AD17" s="17">
        <f t="shared" si="1"/>
        <v>8866.462120979642</v>
      </c>
      <c r="AE17" s="29"/>
    </row>
    <row r="18" spans="2:31" ht="12.75">
      <c r="B18" s="15">
        <v>2001</v>
      </c>
      <c r="C18" s="16">
        <f>'[1]Iron and Steel'!C18</f>
        <v>643.3573750168093</v>
      </c>
      <c r="D18" s="16">
        <f>'[1]Iron and Steel'!D18</f>
        <v>2596.84319077243</v>
      </c>
      <c r="E18" s="16">
        <f>'[1]Iron and Steel'!E18</f>
        <v>5191.50516624009</v>
      </c>
      <c r="F18" s="16">
        <f>'[1]Iron and Steel'!F18</f>
        <v>40.28520554427367</v>
      </c>
      <c r="G18" s="16">
        <f>'[1]Iron and Steel'!G18</f>
        <v>0</v>
      </c>
      <c r="H18" s="16">
        <f>'[1]Iron and Steel'!H18</f>
        <v>266.72720838090515</v>
      </c>
      <c r="I18" s="16">
        <f>'[1]Iron and Steel'!I18</f>
        <v>5.031924480355271</v>
      </c>
      <c r="J18" s="16">
        <f>'[1]Iron and Steel'!J18</f>
        <v>91.26619833017007</v>
      </c>
      <c r="K18" s="16">
        <f>'[1]Iron and Steel'!K18</f>
        <v>126.7857004622266</v>
      </c>
      <c r="L18" s="16">
        <f>'[1]Iron and Steel'!L18</f>
        <v>0</v>
      </c>
      <c r="M18" s="16">
        <f>'[1]Iron and Steel'!M18</f>
        <v>121.57141439983607</v>
      </c>
      <c r="N18" s="16">
        <f>'[1]Iron and Steel'!N18</f>
        <v>182.47165572211568</v>
      </c>
      <c r="O18" s="17">
        <f t="shared" si="0"/>
        <v>9265.845039349215</v>
      </c>
      <c r="Q18" s="15">
        <v>2001</v>
      </c>
      <c r="R18" s="16">
        <f>'[1]Iron and Steel'!AF18</f>
        <v>654.6969795342245</v>
      </c>
      <c r="S18" s="16">
        <f>'[1]Iron and Steel'!AG18</f>
        <v>2604.6806572555465</v>
      </c>
      <c r="T18" s="16">
        <f>'[1]Iron and Steel'!AH18</f>
        <v>5192.710258053074</v>
      </c>
      <c r="U18" s="16">
        <f>'[1]Iron and Steel'!AI18</f>
        <v>41.26358342197182</v>
      </c>
      <c r="V18" s="16">
        <f>'[1]Iron and Steel'!AJ18</f>
        <v>0</v>
      </c>
      <c r="W18" s="16">
        <f>'[1]Iron and Steel'!AK18</f>
        <v>267.17715512567776</v>
      </c>
      <c r="X18" s="16">
        <f>'[1]Iron and Steel'!AL18</f>
        <v>5.031924480355271</v>
      </c>
      <c r="Y18" s="16">
        <f>'[1]Iron and Steel'!AM18</f>
        <v>91.26619833017007</v>
      </c>
      <c r="Z18" s="16">
        <f>'[1]Iron and Steel'!AN18</f>
        <v>128.35088007663066</v>
      </c>
      <c r="AA18" s="16">
        <f>'[1]Iron and Steel'!AO18</f>
        <v>0</v>
      </c>
      <c r="AB18" s="16">
        <f>'[1]Iron and Steel'!AP18</f>
        <v>121.60585191400398</v>
      </c>
      <c r="AC18" s="16">
        <f>'[1]Iron and Steel'!AQ18</f>
        <v>183.894006565664</v>
      </c>
      <c r="AD18" s="17">
        <f t="shared" si="1"/>
        <v>9290.677494757318</v>
      </c>
      <c r="AE18" s="29"/>
    </row>
    <row r="19" spans="2:31" ht="12.75">
      <c r="B19" s="15">
        <v>2002</v>
      </c>
      <c r="C19" s="16">
        <f>'[1]Iron and Steel'!C19</f>
        <v>611.2466784625185</v>
      </c>
      <c r="D19" s="16">
        <f>'[1]Iron and Steel'!D19</f>
        <v>2488.84560104697</v>
      </c>
      <c r="E19" s="16">
        <f>'[1]Iron and Steel'!E19</f>
        <v>5182.935679106385</v>
      </c>
      <c r="F19" s="16">
        <f>'[1]Iron and Steel'!F19</f>
        <v>40.66414097551813</v>
      </c>
      <c r="G19" s="16">
        <f>'[1]Iron and Steel'!G19</f>
        <v>0</v>
      </c>
      <c r="H19" s="16">
        <f>'[1]Iron and Steel'!H19</f>
        <v>376.67187439704475</v>
      </c>
      <c r="I19" s="16">
        <f>'[1]Iron and Steel'!I19</f>
        <v>5.237940616009926</v>
      </c>
      <c r="J19" s="16">
        <f>'[1]Iron and Steel'!J19</f>
        <v>77.82978114487776</v>
      </c>
      <c r="K19" s="16">
        <f>'[1]Iron and Steel'!K19</f>
        <v>116.51196814589247</v>
      </c>
      <c r="L19" s="16">
        <f>'[1]Iron and Steel'!L19</f>
        <v>0</v>
      </c>
      <c r="M19" s="16">
        <f>'[1]Iron and Steel'!M19</f>
        <v>103.06642758168572</v>
      </c>
      <c r="N19" s="16">
        <f>'[1]Iron and Steel'!N19</f>
        <v>205.7277455165594</v>
      </c>
      <c r="O19" s="17">
        <f t="shared" si="0"/>
        <v>9208.73783699346</v>
      </c>
      <c r="Q19" s="15">
        <v>2002</v>
      </c>
      <c r="R19" s="16">
        <f>'[1]Iron and Steel'!AF19</f>
        <v>626.315634072622</v>
      </c>
      <c r="S19" s="16">
        <f>'[1]Iron and Steel'!AG19</f>
        <v>2499.370749027439</v>
      </c>
      <c r="T19" s="16">
        <f>'[1]Iron and Steel'!AH19</f>
        <v>5184.543833045984</v>
      </c>
      <c r="U19" s="16">
        <f>'[1]Iron and Steel'!AI19</f>
        <v>41.969327806468904</v>
      </c>
      <c r="V19" s="16">
        <f>'[1]Iron and Steel'!AJ19</f>
        <v>0</v>
      </c>
      <c r="W19" s="16">
        <f>'[1]Iron and Steel'!AK19</f>
        <v>377.27000487776604</v>
      </c>
      <c r="X19" s="16">
        <f>'[1]Iron and Steel'!AL19</f>
        <v>5.237940616009926</v>
      </c>
      <c r="Y19" s="16">
        <f>'[1]Iron and Steel'!AM19</f>
        <v>77.82978114487776</v>
      </c>
      <c r="Z19" s="16">
        <f>'[1]Iron and Steel'!AN19</f>
        <v>118.32744280311903</v>
      </c>
      <c r="AA19" s="16">
        <f>'[1]Iron and Steel'!AO19</f>
        <v>0</v>
      </c>
      <c r="AB19" s="16">
        <f>'[1]Iron and Steel'!AP19</f>
        <v>103.11008451301225</v>
      </c>
      <c r="AC19" s="16">
        <f>'[1]Iron and Steel'!AQ19</f>
        <v>207.93549124530858</v>
      </c>
      <c r="AD19" s="17">
        <f t="shared" si="1"/>
        <v>9241.910289152609</v>
      </c>
      <c r="AE19" s="29"/>
    </row>
    <row r="20" spans="2:31" ht="12.75">
      <c r="B20" s="15">
        <v>2003</v>
      </c>
      <c r="C20" s="16">
        <f>'[1]Iron and Steel'!C20</f>
        <v>621.4248987964656</v>
      </c>
      <c r="D20" s="16">
        <f>'[1]Iron and Steel'!D20</f>
        <v>2515.8747447885207</v>
      </c>
      <c r="E20" s="16">
        <f>'[1]Iron and Steel'!E20</f>
        <v>5353.277124324615</v>
      </c>
      <c r="F20" s="16">
        <f>'[1]Iron and Steel'!F20</f>
        <v>44.54240545031858</v>
      </c>
      <c r="G20" s="16">
        <f>'[1]Iron and Steel'!G20</f>
        <v>0</v>
      </c>
      <c r="H20" s="16">
        <f>'[1]Iron and Steel'!H20</f>
        <v>412.7417125670985</v>
      </c>
      <c r="I20" s="16">
        <f>'[1]Iron and Steel'!I20</f>
        <v>5.518783744415706</v>
      </c>
      <c r="J20" s="16">
        <f>'[1]Iron and Steel'!J20</f>
        <v>76.24478121231282</v>
      </c>
      <c r="K20" s="16">
        <f>'[1]Iron and Steel'!K20</f>
        <v>117.89928437556378</v>
      </c>
      <c r="L20" s="16">
        <f>'[1]Iron and Steel'!L20</f>
        <v>0</v>
      </c>
      <c r="M20" s="16">
        <f>'[1]Iron and Steel'!M20</f>
        <v>99.28555530904406</v>
      </c>
      <c r="N20" s="16">
        <f>'[1]Iron and Steel'!N20</f>
        <v>179.35749381970484</v>
      </c>
      <c r="O20" s="17">
        <f t="shared" si="0"/>
        <v>9426.166784388062</v>
      </c>
      <c r="Q20" s="15">
        <v>2003</v>
      </c>
      <c r="R20" s="16">
        <f>'[1]Iron and Steel'!AF20</f>
        <v>628.9437834167045</v>
      </c>
      <c r="S20" s="16">
        <f>'[1]Iron and Steel'!AG20</f>
        <v>2521.191108697107</v>
      </c>
      <c r="T20" s="16">
        <f>'[1]Iron and Steel'!AH20</f>
        <v>5354.084141239421</v>
      </c>
      <c r="U20" s="16">
        <f>'[1]Iron and Steel'!AI20</f>
        <v>45.196784973125105</v>
      </c>
      <c r="V20" s="16">
        <f>'[1]Iron and Steel'!AJ20</f>
        <v>0</v>
      </c>
      <c r="W20" s="16">
        <f>'[1]Iron and Steel'!AK20</f>
        <v>413.04085761896147</v>
      </c>
      <c r="X20" s="16">
        <f>'[1]Iron and Steel'!AL20</f>
        <v>5.518783744415706</v>
      </c>
      <c r="Y20" s="16">
        <f>'[1]Iron and Steel'!AM20</f>
        <v>76.24478121231282</v>
      </c>
      <c r="Z20" s="16">
        <f>'[1]Iron and Steel'!AN20</f>
        <v>118.69677306550797</v>
      </c>
      <c r="AA20" s="16">
        <f>'[1]Iron and Steel'!AO20</f>
        <v>0</v>
      </c>
      <c r="AB20" s="16">
        <f>'[1]Iron and Steel'!AP20</f>
        <v>99.30702371307459</v>
      </c>
      <c r="AC20" s="16">
        <f>'[1]Iron and Steel'!AQ20</f>
        <v>180.32509768623115</v>
      </c>
      <c r="AD20" s="17">
        <f t="shared" si="1"/>
        <v>9442.549135366862</v>
      </c>
      <c r="AE20" s="29"/>
    </row>
    <row r="21" spans="2:31" ht="12.75">
      <c r="B21" s="15">
        <v>2004</v>
      </c>
      <c r="C21" s="16">
        <f>'[1]Iron and Steel'!C21</f>
        <v>610.0406837936433</v>
      </c>
      <c r="D21" s="16">
        <f>'[1]Iron and Steel'!D21</f>
        <v>2476.223174698113</v>
      </c>
      <c r="E21" s="16">
        <f>'[1]Iron and Steel'!E21</f>
        <v>5349.288150353327</v>
      </c>
      <c r="F21" s="16">
        <f>'[1]Iron and Steel'!F21</f>
        <v>42.87612669582591</v>
      </c>
      <c r="G21" s="16">
        <f>'[1]Iron and Steel'!G21</f>
        <v>0</v>
      </c>
      <c r="H21" s="16">
        <f>'[1]Iron and Steel'!H21</f>
        <v>135.15625758213451</v>
      </c>
      <c r="I21" s="16">
        <f>'[1]Iron and Steel'!I21</f>
        <v>5.842603813707922</v>
      </c>
      <c r="J21" s="16">
        <f>'[1]Iron and Steel'!J21</f>
        <v>69.07320161724185</v>
      </c>
      <c r="K21" s="16">
        <f>'[1]Iron and Steel'!K21</f>
        <v>113.511014493499</v>
      </c>
      <c r="L21" s="16">
        <f>'[1]Iron and Steel'!L21</f>
        <v>0</v>
      </c>
      <c r="M21" s="16">
        <f>'[1]Iron and Steel'!M21</f>
        <v>66.02730948312562</v>
      </c>
      <c r="N21" s="16">
        <f>'[1]Iron and Steel'!N21</f>
        <v>163.94144631942754</v>
      </c>
      <c r="O21" s="17">
        <f t="shared" si="0"/>
        <v>9031.979968850048</v>
      </c>
      <c r="Q21" s="15">
        <v>2004</v>
      </c>
      <c r="R21" s="16">
        <f>'[1]Iron and Steel'!AF21</f>
        <v>618.0401622802732</v>
      </c>
      <c r="S21" s="16">
        <f>'[1]Iron and Steel'!AG21</f>
        <v>2481.947782239468</v>
      </c>
      <c r="T21" s="16">
        <f>'[1]Iron and Steel'!AH21</f>
        <v>5350.151254297252</v>
      </c>
      <c r="U21" s="16">
        <f>'[1]Iron and Steel'!AI21</f>
        <v>43.575614095181415</v>
      </c>
      <c r="V21" s="16">
        <f>'[1]Iron and Steel'!AJ21</f>
        <v>0</v>
      </c>
      <c r="W21" s="16">
        <f>'[1]Iron and Steel'!AK21</f>
        <v>135.4761702700424</v>
      </c>
      <c r="X21" s="16">
        <f>'[1]Iron and Steel'!AL21</f>
        <v>6.145039506554698</v>
      </c>
      <c r="Y21" s="16">
        <f>'[1]Iron and Steel'!AM21</f>
        <v>69.07320161724185</v>
      </c>
      <c r="Z21" s="16">
        <f>'[1]Iron and Steel'!AN21</f>
        <v>114.3803608252962</v>
      </c>
      <c r="AA21" s="16">
        <f>'[1]Iron and Steel'!AO21</f>
        <v>0</v>
      </c>
      <c r="AB21" s="16">
        <f>'[1]Iron and Steel'!AP21</f>
        <v>66.04752053567965</v>
      </c>
      <c r="AC21" s="16">
        <f>'[1]Iron and Steel'!AQ21</f>
        <v>164.89864043879123</v>
      </c>
      <c r="AD21" s="17">
        <f t="shared" si="1"/>
        <v>9049.73574610578</v>
      </c>
      <c r="AE21" s="29"/>
    </row>
    <row r="22" spans="2:31" ht="12.75">
      <c r="B22" s="15">
        <v>2005</v>
      </c>
      <c r="C22" s="16">
        <f>'[1]Iron and Steel'!C22</f>
        <v>579.0302921211929</v>
      </c>
      <c r="D22" s="16">
        <f>'[1]Iron and Steel'!D22</f>
        <v>2335.0734414063177</v>
      </c>
      <c r="E22" s="16">
        <f>'[1]Iron and Steel'!E22</f>
        <v>5065.6157671008195</v>
      </c>
      <c r="F22" s="16">
        <f>'[1]Iron and Steel'!F22</f>
        <v>46.29437764232569</v>
      </c>
      <c r="G22" s="16">
        <f>'[1]Iron and Steel'!G22</f>
        <v>0</v>
      </c>
      <c r="H22" s="16">
        <f>'[1]Iron and Steel'!H22</f>
        <v>142.91359814875887</v>
      </c>
      <c r="I22" s="16">
        <f>'[1]Iron and Steel'!I22</f>
        <v>6.282946125596335</v>
      </c>
      <c r="J22" s="16">
        <f>'[1]Iron and Steel'!J22</f>
        <v>62.48653842483825</v>
      </c>
      <c r="K22" s="16">
        <f>'[1]Iron and Steel'!K22</f>
        <v>101.17099406845216</v>
      </c>
      <c r="L22" s="16">
        <f>'[1]Iron and Steel'!L22</f>
        <v>0</v>
      </c>
      <c r="M22" s="16">
        <f>'[1]Iron and Steel'!M22</f>
        <v>92.81760148939534</v>
      </c>
      <c r="N22" s="16">
        <f>'[1]Iron and Steel'!N22</f>
        <v>131.1444674677754</v>
      </c>
      <c r="O22" s="17">
        <f t="shared" si="0"/>
        <v>8562.830023995471</v>
      </c>
      <c r="Q22" s="15">
        <v>2005</v>
      </c>
      <c r="R22" s="16">
        <f>'[1]Iron and Steel'!AF22</f>
        <v>581.2656428045142</v>
      </c>
      <c r="S22" s="16">
        <f>'[1]Iron and Steel'!AG22</f>
        <v>2336.693351522155</v>
      </c>
      <c r="T22" s="16">
        <f>'[1]Iron and Steel'!AH22</f>
        <v>5065.858240119576</v>
      </c>
      <c r="U22" s="16">
        <f>'[1]Iron and Steel'!AI22</f>
        <v>46.490806184426766</v>
      </c>
      <c r="V22" s="16">
        <f>'[1]Iron and Steel'!AJ22</f>
        <v>0</v>
      </c>
      <c r="W22" s="16">
        <f>'[1]Iron and Steel'!AK22</f>
        <v>143.00371930730896</v>
      </c>
      <c r="X22" s="16">
        <f>'[1]Iron and Steel'!AL22</f>
        <v>6.375376718757977</v>
      </c>
      <c r="Y22" s="16">
        <f>'[1]Iron and Steel'!AM22</f>
        <v>62.48653842483825</v>
      </c>
      <c r="Z22" s="16">
        <f>'[1]Iron and Steel'!AN22</f>
        <v>101.4130076564966</v>
      </c>
      <c r="AA22" s="16">
        <f>'[1]Iron and Steel'!AO22</f>
        <v>0</v>
      </c>
      <c r="AB22" s="16">
        <f>'[1]Iron and Steel'!AP22</f>
        <v>92.82219525001155</v>
      </c>
      <c r="AC22" s="16">
        <f>'[1]Iron and Steel'!AQ22</f>
        <v>131.387422532637</v>
      </c>
      <c r="AD22" s="17">
        <f t="shared" si="1"/>
        <v>8567.796300520722</v>
      </c>
      <c r="AE22" s="29"/>
    </row>
    <row r="23" spans="2:31" ht="12.75">
      <c r="B23" s="15">
        <v>2006</v>
      </c>
      <c r="C23" s="16">
        <f>'[1]Iron and Steel'!C23</f>
        <v>578.7929907686765</v>
      </c>
      <c r="D23" s="16">
        <f>'[1]Iron and Steel'!D23</f>
        <v>2367.5865759978624</v>
      </c>
      <c r="E23" s="16">
        <f>'[1]Iron and Steel'!E23</f>
        <v>5360.023424762221</v>
      </c>
      <c r="F23" s="16">
        <f>'[1]Iron and Steel'!F23</f>
        <v>62.59330805035005</v>
      </c>
      <c r="G23" s="16">
        <f>'[1]Iron and Steel'!G23</f>
        <v>0</v>
      </c>
      <c r="H23" s="16">
        <f>'[1]Iron and Steel'!H23</f>
        <v>173.88472245303106</v>
      </c>
      <c r="I23" s="16">
        <f>'[1]Iron and Steel'!I23</f>
        <v>7.029792992933269</v>
      </c>
      <c r="J23" s="16">
        <f>'[1]Iron and Steel'!J23</f>
        <v>61.25552750910171</v>
      </c>
      <c r="K23" s="16">
        <f>'[1]Iron and Steel'!K23</f>
        <v>99.96023036945951</v>
      </c>
      <c r="L23" s="16">
        <f>'[1]Iron and Steel'!L23</f>
        <v>0</v>
      </c>
      <c r="M23" s="16">
        <f>'[1]Iron and Steel'!M23</f>
        <v>84.23158035268453</v>
      </c>
      <c r="N23" s="16">
        <f>'[1]Iron and Steel'!N23</f>
        <v>151.91824116448245</v>
      </c>
      <c r="O23" s="17">
        <f t="shared" si="0"/>
        <v>8947.276394420804</v>
      </c>
      <c r="Q23" s="15">
        <v>2006</v>
      </c>
      <c r="R23" s="16">
        <f>'[1]Iron and Steel'!AF23</f>
        <v>589.502563924142</v>
      </c>
      <c r="S23" s="16">
        <f>'[1]Iron and Steel'!AG23</f>
        <v>2375.434391517173</v>
      </c>
      <c r="T23" s="16">
        <f>'[1]Iron and Steel'!AH23</f>
        <v>5361.194868856768</v>
      </c>
      <c r="U23" s="16">
        <f>'[1]Iron and Steel'!AI23</f>
        <v>63.53723801115563</v>
      </c>
      <c r="V23" s="16">
        <f>'[1]Iron and Steel'!AJ23</f>
        <v>0</v>
      </c>
      <c r="W23" s="16">
        <f>'[1]Iron and Steel'!AK23</f>
        <v>174.32138782465486</v>
      </c>
      <c r="X23" s="16">
        <f>'[1]Iron and Steel'!AL23</f>
        <v>7.527248200385585</v>
      </c>
      <c r="Y23" s="16">
        <f>'[1]Iron and Steel'!AM23</f>
        <v>61.25552750910171</v>
      </c>
      <c r="Z23" s="16">
        <f>'[1]Iron and Steel'!AN23</f>
        <v>103.7621939813375</v>
      </c>
      <c r="AA23" s="16">
        <f>'[1]Iron and Steel'!AO23</f>
        <v>0</v>
      </c>
      <c r="AB23" s="16">
        <f>'[1]Iron and Steel'!AP23</f>
        <v>84.2540683324169</v>
      </c>
      <c r="AC23" s="16">
        <f>'[1]Iron and Steel'!AQ23</f>
        <v>153.1614901618024</v>
      </c>
      <c r="AD23" s="17">
        <f t="shared" si="1"/>
        <v>8973.950978318939</v>
      </c>
      <c r="AE23" s="29"/>
    </row>
    <row r="24" spans="2:31" ht="12.75">
      <c r="B24" s="15">
        <v>2007</v>
      </c>
      <c r="C24" s="16">
        <f>'[1]Iron and Steel'!C24</f>
        <v>0</v>
      </c>
      <c r="D24" s="16">
        <f>'[1]Iron and Steel'!D24</f>
        <v>0</v>
      </c>
      <c r="E24" s="16">
        <f>'[1]Iron and Steel'!E24</f>
        <v>0</v>
      </c>
      <c r="F24" s="16">
        <f>'[1]Iron and Steel'!F24</f>
        <v>0</v>
      </c>
      <c r="G24" s="16">
        <f>'[1]Iron and Steel'!G24</f>
        <v>0</v>
      </c>
      <c r="H24" s="16">
        <f>'[1]Iron and Steel'!H24</f>
        <v>0</v>
      </c>
      <c r="I24" s="16">
        <f>'[1]Iron and Steel'!I24</f>
        <v>0</v>
      </c>
      <c r="J24" s="16">
        <f>'[1]Iron and Steel'!J24</f>
        <v>0</v>
      </c>
      <c r="K24" s="16">
        <f>'[1]Iron and Steel'!K24</f>
        <v>0</v>
      </c>
      <c r="L24" s="16">
        <f>'[1]Iron and Steel'!L24</f>
        <v>0</v>
      </c>
      <c r="M24" s="16">
        <f>'[1]Iron and Steel'!M24</f>
        <v>0</v>
      </c>
      <c r="N24" s="16">
        <f>'[1]Iron and Steel'!N24</f>
        <v>0</v>
      </c>
      <c r="O24" s="17">
        <f t="shared" si="0"/>
        <v>0</v>
      </c>
      <c r="Q24" s="15">
        <v>2007</v>
      </c>
      <c r="R24" s="16">
        <f>'[1]Iron and Steel'!AF24</f>
        <v>0</v>
      </c>
      <c r="S24" s="16">
        <f>'[1]Iron and Steel'!AG24</f>
        <v>0</v>
      </c>
      <c r="T24" s="16">
        <f>'[1]Iron and Steel'!AH24</f>
        <v>0</v>
      </c>
      <c r="U24" s="16">
        <f>'[1]Iron and Steel'!AI24</f>
        <v>0</v>
      </c>
      <c r="V24" s="16">
        <f>'[1]Iron and Steel'!AJ24</f>
        <v>0</v>
      </c>
      <c r="W24" s="16">
        <f>'[1]Iron and Steel'!AK24</f>
        <v>0</v>
      </c>
      <c r="X24" s="16">
        <f>'[1]Iron and Steel'!AL24</f>
        <v>0</v>
      </c>
      <c r="Y24" s="16">
        <f>'[1]Iron and Steel'!AM24</f>
        <v>0</v>
      </c>
      <c r="Z24" s="16">
        <f>'[1]Iron and Steel'!AN24</f>
        <v>0</v>
      </c>
      <c r="AA24" s="16">
        <f>'[1]Iron and Steel'!AO24</f>
        <v>0</v>
      </c>
      <c r="AB24" s="16">
        <f>'[1]Iron and Steel'!AP24</f>
        <v>0</v>
      </c>
      <c r="AC24" s="16">
        <f>'[1]Iron and Steel'!AQ24</f>
        <v>0</v>
      </c>
      <c r="AD24" s="17">
        <f t="shared" si="1"/>
        <v>0</v>
      </c>
      <c r="AE24" s="29"/>
    </row>
    <row r="25" spans="2:31" ht="12.75">
      <c r="B25" s="15">
        <v>2008</v>
      </c>
      <c r="C25" s="16">
        <f>'[1]Iron and Steel'!C25</f>
        <v>0</v>
      </c>
      <c r="D25" s="16">
        <f>'[1]Iron and Steel'!D25</f>
        <v>0</v>
      </c>
      <c r="E25" s="16">
        <f>'[1]Iron and Steel'!E25</f>
        <v>0</v>
      </c>
      <c r="F25" s="16">
        <f>'[1]Iron and Steel'!F25</f>
        <v>0</v>
      </c>
      <c r="G25" s="16">
        <f>'[1]Iron and Steel'!G25</f>
        <v>0</v>
      </c>
      <c r="H25" s="16">
        <f>'[1]Iron and Steel'!H25</f>
        <v>0</v>
      </c>
      <c r="I25" s="16">
        <f>'[1]Iron and Steel'!I25</f>
        <v>0</v>
      </c>
      <c r="J25" s="16">
        <f>'[1]Iron and Steel'!J25</f>
        <v>0</v>
      </c>
      <c r="K25" s="16">
        <f>'[1]Iron and Steel'!K25</f>
        <v>0</v>
      </c>
      <c r="L25" s="16">
        <f>'[1]Iron and Steel'!L25</f>
        <v>0</v>
      </c>
      <c r="M25" s="16">
        <f>'[1]Iron and Steel'!M25</f>
        <v>0</v>
      </c>
      <c r="N25" s="16">
        <f>'[1]Iron and Steel'!N25</f>
        <v>0</v>
      </c>
      <c r="O25" s="17">
        <f t="shared" si="0"/>
        <v>0</v>
      </c>
      <c r="Q25" s="15">
        <v>2008</v>
      </c>
      <c r="R25" s="16">
        <f>'[1]Iron and Steel'!AF25</f>
        <v>0</v>
      </c>
      <c r="S25" s="16">
        <f>'[1]Iron and Steel'!AG25</f>
        <v>0</v>
      </c>
      <c r="T25" s="16">
        <f>'[1]Iron and Steel'!AH25</f>
        <v>0</v>
      </c>
      <c r="U25" s="16">
        <f>'[1]Iron and Steel'!AI25</f>
        <v>0</v>
      </c>
      <c r="V25" s="16">
        <f>'[1]Iron and Steel'!AJ25</f>
        <v>0</v>
      </c>
      <c r="W25" s="16">
        <f>'[1]Iron and Steel'!AK25</f>
        <v>0</v>
      </c>
      <c r="X25" s="16">
        <f>'[1]Iron and Steel'!AL25</f>
        <v>0</v>
      </c>
      <c r="Y25" s="16">
        <f>'[1]Iron and Steel'!AM25</f>
        <v>0</v>
      </c>
      <c r="Z25" s="16">
        <f>'[1]Iron and Steel'!AN25</f>
        <v>0</v>
      </c>
      <c r="AA25" s="16">
        <f>'[1]Iron and Steel'!AO25</f>
        <v>0</v>
      </c>
      <c r="AB25" s="16">
        <f>'[1]Iron and Steel'!AP25</f>
        <v>0</v>
      </c>
      <c r="AC25" s="16">
        <f>'[1]Iron and Steel'!AQ25</f>
        <v>0</v>
      </c>
      <c r="AD25" s="17">
        <f t="shared" si="1"/>
        <v>0</v>
      </c>
      <c r="AE25" s="29"/>
    </row>
    <row r="26" spans="2:31" ht="12.75">
      <c r="B26" s="15">
        <v>2009</v>
      </c>
      <c r="C26" s="16">
        <f>'[1]Iron and Steel'!C26</f>
        <v>0</v>
      </c>
      <c r="D26" s="16">
        <f>'[1]Iron and Steel'!D26</f>
        <v>0</v>
      </c>
      <c r="E26" s="16">
        <f>'[1]Iron and Steel'!E26</f>
        <v>0</v>
      </c>
      <c r="F26" s="16">
        <f>'[1]Iron and Steel'!F26</f>
        <v>0</v>
      </c>
      <c r="G26" s="16">
        <f>'[1]Iron and Steel'!G26</f>
        <v>0</v>
      </c>
      <c r="H26" s="16">
        <f>'[1]Iron and Steel'!H26</f>
        <v>0</v>
      </c>
      <c r="I26" s="16">
        <f>'[1]Iron and Steel'!I26</f>
        <v>0</v>
      </c>
      <c r="J26" s="16">
        <f>'[1]Iron and Steel'!J26</f>
        <v>0</v>
      </c>
      <c r="K26" s="16">
        <f>'[1]Iron and Steel'!K26</f>
        <v>0</v>
      </c>
      <c r="L26" s="16">
        <f>'[1]Iron and Steel'!L26</f>
        <v>0</v>
      </c>
      <c r="M26" s="16">
        <f>'[1]Iron and Steel'!M26</f>
        <v>0</v>
      </c>
      <c r="N26" s="16">
        <f>'[1]Iron and Steel'!N26</f>
        <v>0</v>
      </c>
      <c r="O26" s="17">
        <f t="shared" si="0"/>
        <v>0</v>
      </c>
      <c r="Q26" s="15">
        <v>2009</v>
      </c>
      <c r="R26" s="16">
        <f>'[1]Iron and Steel'!AF26</f>
        <v>0</v>
      </c>
      <c r="S26" s="16">
        <f>'[1]Iron and Steel'!AG26</f>
        <v>0</v>
      </c>
      <c r="T26" s="16">
        <f>'[1]Iron and Steel'!AH26</f>
        <v>0</v>
      </c>
      <c r="U26" s="16">
        <f>'[1]Iron and Steel'!AI26</f>
        <v>0</v>
      </c>
      <c r="V26" s="16">
        <f>'[1]Iron and Steel'!AJ26</f>
        <v>0</v>
      </c>
      <c r="W26" s="16">
        <f>'[1]Iron and Steel'!AK26</f>
        <v>0</v>
      </c>
      <c r="X26" s="16">
        <f>'[1]Iron and Steel'!AL26</f>
        <v>0</v>
      </c>
      <c r="Y26" s="16">
        <f>'[1]Iron and Steel'!AM26</f>
        <v>0</v>
      </c>
      <c r="Z26" s="16">
        <f>'[1]Iron and Steel'!AN26</f>
        <v>0</v>
      </c>
      <c r="AA26" s="16">
        <f>'[1]Iron and Steel'!AO26</f>
        <v>0</v>
      </c>
      <c r="AB26" s="16">
        <f>'[1]Iron and Steel'!AP26</f>
        <v>0</v>
      </c>
      <c r="AC26" s="16">
        <f>'[1]Iron and Steel'!AQ26</f>
        <v>0</v>
      </c>
      <c r="AD26" s="17">
        <f t="shared" si="1"/>
        <v>0</v>
      </c>
      <c r="AE26" s="29"/>
    </row>
    <row r="27" spans="2:31" ht="12.75">
      <c r="B27" s="15">
        <v>2010</v>
      </c>
      <c r="C27" s="16">
        <f>'[1]Iron and Steel'!C27</f>
        <v>0</v>
      </c>
      <c r="D27" s="16">
        <f>'[1]Iron and Steel'!D27</f>
        <v>0</v>
      </c>
      <c r="E27" s="16">
        <f>'[1]Iron and Steel'!E27</f>
        <v>0</v>
      </c>
      <c r="F27" s="16">
        <f>'[1]Iron and Steel'!F27</f>
        <v>0</v>
      </c>
      <c r="G27" s="16">
        <f>'[1]Iron and Steel'!G27</f>
        <v>0</v>
      </c>
      <c r="H27" s="16">
        <f>'[1]Iron and Steel'!H27</f>
        <v>0</v>
      </c>
      <c r="I27" s="16">
        <f>'[1]Iron and Steel'!I27</f>
        <v>0</v>
      </c>
      <c r="J27" s="16">
        <f>'[1]Iron and Steel'!J27</f>
        <v>0</v>
      </c>
      <c r="K27" s="16">
        <f>'[1]Iron and Steel'!K27</f>
        <v>0</v>
      </c>
      <c r="L27" s="16">
        <f>'[1]Iron and Steel'!L27</f>
        <v>0</v>
      </c>
      <c r="M27" s="16">
        <f>'[1]Iron and Steel'!M27</f>
        <v>0</v>
      </c>
      <c r="N27" s="16">
        <f>'[1]Iron and Steel'!N27</f>
        <v>0</v>
      </c>
      <c r="O27" s="17">
        <f t="shared" si="0"/>
        <v>0</v>
      </c>
      <c r="Q27" s="15">
        <v>2010</v>
      </c>
      <c r="R27" s="16">
        <f>'[1]Iron and Steel'!AF27</f>
        <v>0</v>
      </c>
      <c r="S27" s="16">
        <f>'[1]Iron and Steel'!AG27</f>
        <v>0</v>
      </c>
      <c r="T27" s="16">
        <f>'[1]Iron and Steel'!AH27</f>
        <v>0</v>
      </c>
      <c r="U27" s="16">
        <f>'[1]Iron and Steel'!AI27</f>
        <v>0</v>
      </c>
      <c r="V27" s="16">
        <f>'[1]Iron and Steel'!AJ27</f>
        <v>0</v>
      </c>
      <c r="W27" s="16">
        <f>'[1]Iron and Steel'!AK27</f>
        <v>0</v>
      </c>
      <c r="X27" s="16">
        <f>'[1]Iron and Steel'!AL27</f>
        <v>0</v>
      </c>
      <c r="Y27" s="16">
        <f>'[1]Iron and Steel'!AM27</f>
        <v>0</v>
      </c>
      <c r="Z27" s="16">
        <f>'[1]Iron and Steel'!AN27</f>
        <v>0</v>
      </c>
      <c r="AA27" s="16">
        <f>'[1]Iron and Steel'!AO27</f>
        <v>0</v>
      </c>
      <c r="AB27" s="16">
        <f>'[1]Iron and Steel'!AP27</f>
        <v>0</v>
      </c>
      <c r="AC27" s="16">
        <f>'[1]Iron and Steel'!AQ27</f>
        <v>0</v>
      </c>
      <c r="AD27" s="17">
        <f t="shared" si="1"/>
        <v>0</v>
      </c>
      <c r="AE27" s="29"/>
    </row>
    <row r="28" spans="2:31" ht="12.75">
      <c r="B28" s="15">
        <v>2011</v>
      </c>
      <c r="C28" s="16">
        <f>'[1]Iron and Steel'!C28</f>
        <v>0</v>
      </c>
      <c r="D28" s="16">
        <f>'[1]Iron and Steel'!D28</f>
        <v>0</v>
      </c>
      <c r="E28" s="16">
        <f>'[1]Iron and Steel'!E28</f>
        <v>0</v>
      </c>
      <c r="F28" s="16">
        <f>'[1]Iron and Steel'!F28</f>
        <v>0</v>
      </c>
      <c r="G28" s="16">
        <f>'[1]Iron and Steel'!G28</f>
        <v>0</v>
      </c>
      <c r="H28" s="16">
        <f>'[1]Iron and Steel'!H28</f>
        <v>0</v>
      </c>
      <c r="I28" s="16">
        <f>'[1]Iron and Steel'!I28</f>
        <v>0</v>
      </c>
      <c r="J28" s="16">
        <f>'[1]Iron and Steel'!J28</f>
        <v>0</v>
      </c>
      <c r="K28" s="16">
        <f>'[1]Iron and Steel'!K28</f>
        <v>0</v>
      </c>
      <c r="L28" s="16">
        <f>'[1]Iron and Steel'!L28</f>
        <v>0</v>
      </c>
      <c r="M28" s="16">
        <f>'[1]Iron and Steel'!M28</f>
        <v>0</v>
      </c>
      <c r="N28" s="16">
        <f>'[1]Iron and Steel'!N28</f>
        <v>0</v>
      </c>
      <c r="O28" s="17">
        <f t="shared" si="0"/>
        <v>0</v>
      </c>
      <c r="Q28" s="15">
        <v>2011</v>
      </c>
      <c r="R28" s="16">
        <f>'[1]Iron and Steel'!AF28</f>
        <v>0</v>
      </c>
      <c r="S28" s="16">
        <f>'[1]Iron and Steel'!AG28</f>
        <v>0</v>
      </c>
      <c r="T28" s="16">
        <f>'[1]Iron and Steel'!AH28</f>
        <v>0</v>
      </c>
      <c r="U28" s="16">
        <f>'[1]Iron and Steel'!AI28</f>
        <v>0</v>
      </c>
      <c r="V28" s="16">
        <f>'[1]Iron and Steel'!AJ28</f>
        <v>0</v>
      </c>
      <c r="W28" s="16">
        <f>'[1]Iron and Steel'!AK28</f>
        <v>0</v>
      </c>
      <c r="X28" s="16">
        <f>'[1]Iron and Steel'!AL28</f>
        <v>0</v>
      </c>
      <c r="Y28" s="16">
        <f>'[1]Iron and Steel'!AM28</f>
        <v>0</v>
      </c>
      <c r="Z28" s="16">
        <f>'[1]Iron and Steel'!AN28</f>
        <v>0</v>
      </c>
      <c r="AA28" s="16">
        <f>'[1]Iron and Steel'!AO28</f>
        <v>0</v>
      </c>
      <c r="AB28" s="16">
        <f>'[1]Iron and Steel'!AP28</f>
        <v>0</v>
      </c>
      <c r="AC28" s="16">
        <f>'[1]Iron and Steel'!AQ28</f>
        <v>0</v>
      </c>
      <c r="AD28" s="17">
        <f t="shared" si="1"/>
        <v>0</v>
      </c>
      <c r="AE28" s="29"/>
    </row>
    <row r="29" spans="2:31" ht="12.75">
      <c r="B29" s="15">
        <v>2012</v>
      </c>
      <c r="C29" s="16">
        <f>'[1]Iron and Steel'!C29</f>
        <v>0</v>
      </c>
      <c r="D29" s="16">
        <f>'[1]Iron and Steel'!D29</f>
        <v>0</v>
      </c>
      <c r="E29" s="16">
        <f>'[1]Iron and Steel'!E29</f>
        <v>0</v>
      </c>
      <c r="F29" s="16">
        <f>'[1]Iron and Steel'!F29</f>
        <v>0</v>
      </c>
      <c r="G29" s="16">
        <f>'[1]Iron and Steel'!G29</f>
        <v>0</v>
      </c>
      <c r="H29" s="16">
        <f>'[1]Iron and Steel'!H29</f>
        <v>0</v>
      </c>
      <c r="I29" s="16">
        <f>'[1]Iron and Steel'!I29</f>
        <v>0</v>
      </c>
      <c r="J29" s="16">
        <f>'[1]Iron and Steel'!J29</f>
        <v>0</v>
      </c>
      <c r="K29" s="16">
        <f>'[1]Iron and Steel'!K29</f>
        <v>0</v>
      </c>
      <c r="L29" s="16">
        <f>'[1]Iron and Steel'!L29</f>
        <v>0</v>
      </c>
      <c r="M29" s="16">
        <f>'[1]Iron and Steel'!M29</f>
        <v>0</v>
      </c>
      <c r="N29" s="16">
        <f>'[1]Iron and Steel'!N29</f>
        <v>0</v>
      </c>
      <c r="O29" s="17">
        <f t="shared" si="0"/>
        <v>0</v>
      </c>
      <c r="Q29" s="15">
        <v>2012</v>
      </c>
      <c r="R29" s="16">
        <f>'[1]Iron and Steel'!AF29</f>
        <v>0</v>
      </c>
      <c r="S29" s="16">
        <f>'[1]Iron and Steel'!AG29</f>
        <v>0</v>
      </c>
      <c r="T29" s="16">
        <f>'[1]Iron and Steel'!AH29</f>
        <v>0</v>
      </c>
      <c r="U29" s="16">
        <f>'[1]Iron and Steel'!AI29</f>
        <v>0</v>
      </c>
      <c r="V29" s="16">
        <f>'[1]Iron and Steel'!AJ29</f>
        <v>0</v>
      </c>
      <c r="W29" s="16">
        <f>'[1]Iron and Steel'!AK29</f>
        <v>0</v>
      </c>
      <c r="X29" s="16">
        <f>'[1]Iron and Steel'!AL29</f>
        <v>0</v>
      </c>
      <c r="Y29" s="16">
        <f>'[1]Iron and Steel'!AM29</f>
        <v>0</v>
      </c>
      <c r="Z29" s="16">
        <f>'[1]Iron and Steel'!AN29</f>
        <v>0</v>
      </c>
      <c r="AA29" s="16">
        <f>'[1]Iron and Steel'!AO29</f>
        <v>0</v>
      </c>
      <c r="AB29" s="16">
        <f>'[1]Iron and Steel'!AP29</f>
        <v>0</v>
      </c>
      <c r="AC29" s="16">
        <f>'[1]Iron and Steel'!AQ29</f>
        <v>0</v>
      </c>
      <c r="AD29" s="17">
        <f t="shared" si="1"/>
        <v>0</v>
      </c>
      <c r="AE29" s="29"/>
    </row>
    <row r="30" ht="12.75">
      <c r="O30" s="1"/>
    </row>
    <row r="31" spans="1:18" ht="12.75">
      <c r="A31" s="1" t="s">
        <v>16</v>
      </c>
      <c r="B31" s="14" t="s">
        <v>27</v>
      </c>
      <c r="O31" s="1"/>
      <c r="Q31" s="14" t="s">
        <v>27</v>
      </c>
      <c r="R31" s="14"/>
    </row>
    <row r="32" ht="12.75">
      <c r="O32" s="1"/>
    </row>
    <row r="33" spans="2:31"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8" t="s">
        <v>5</v>
      </c>
      <c r="U33" s="19" t="s">
        <v>6</v>
      </c>
      <c r="V33" s="19" t="s">
        <v>7</v>
      </c>
      <c r="W33" s="19" t="s">
        <v>8</v>
      </c>
      <c r="X33" s="18" t="s">
        <v>9</v>
      </c>
      <c r="Y33" s="19" t="s">
        <v>10</v>
      </c>
      <c r="Z33" s="18" t="s">
        <v>11</v>
      </c>
      <c r="AA33" s="18" t="s">
        <v>12</v>
      </c>
      <c r="AB33" s="19" t="s">
        <v>13</v>
      </c>
      <c r="AC33" s="18" t="s">
        <v>14</v>
      </c>
      <c r="AD33" s="20" t="s">
        <v>24</v>
      </c>
      <c r="AE33" s="28"/>
    </row>
    <row r="34" spans="2:31" ht="12.75">
      <c r="B34" s="15">
        <v>1990</v>
      </c>
      <c r="C34" s="16">
        <f aca="true" t="shared" si="2" ref="C34:C56">C7*VLOOKUP($B34,Faktoren,2)/1000</f>
        <v>49.18722020663322</v>
      </c>
      <c r="D34" s="16">
        <f aca="true" t="shared" si="3" ref="D34:D56">D7*VLOOKUP($B34,Faktoren,3)/1000</f>
        <v>79.47691420647934</v>
      </c>
      <c r="E34" s="16">
        <f aca="true" t="shared" si="4" ref="E34:E56">E7*VLOOKUP($B34,Faktoren,4)/1000</f>
        <v>0</v>
      </c>
      <c r="F34" s="16">
        <f aca="true" t="shared" si="5" ref="F34:F56">F7*VLOOKUP($B34,Faktoren,5)/1000</f>
        <v>0</v>
      </c>
      <c r="G34" s="16">
        <f aca="true" t="shared" si="6" ref="G34:G56">G7*VLOOKUP($B34,Faktoren,6)/1000</f>
        <v>0</v>
      </c>
      <c r="H34" s="16">
        <f aca="true" t="shared" si="7" ref="H34:H56">H7*VLOOKUP($B34,Faktoren,7)/1000</f>
        <v>23.895068856416938</v>
      </c>
      <c r="I34" s="16">
        <f aca="true" t="shared" si="8" ref="I34:I56">I7*VLOOKUP($B34,Faktoren,8)/1000</f>
        <v>0</v>
      </c>
      <c r="J34" s="16">
        <f aca="true" t="shared" si="9" ref="J34:J56">J7*VLOOKUP($B34,Faktoren,9)/1000</f>
        <v>5.647606807376161</v>
      </c>
      <c r="K34" s="16">
        <f aca="true" t="shared" si="10" ref="K34:K56">K7*VLOOKUP($B34,Faktoren,10)/1000</f>
        <v>26.15278218241296</v>
      </c>
      <c r="L34" s="16">
        <f aca="true" t="shared" si="11" ref="L34:L56">L7*VLOOKUP($B34,Faktoren,11)/1000</f>
        <v>0</v>
      </c>
      <c r="M34" s="16">
        <f aca="true" t="shared" si="12" ref="M34:M56">M7*VLOOKUP($B34,Faktoren,12)/1000</f>
        <v>17.83062294955381</v>
      </c>
      <c r="N34" s="16">
        <f aca="true" t="shared" si="13" ref="N34:N56">N7*VLOOKUP($B34,Faktoren,13)/1000</f>
        <v>7.538472625103561</v>
      </c>
      <c r="O34" s="17">
        <f>SUM(C34:N34)</f>
        <v>209.72868783397595</v>
      </c>
      <c r="Q34" s="15">
        <v>1990</v>
      </c>
      <c r="R34" s="16">
        <f aca="true" t="shared" si="14" ref="R34:S56">R7*VLOOKUP($B34,Faktoren,3)/1000</f>
        <v>37.55869946671183</v>
      </c>
      <c r="S34" s="16">
        <f t="shared" si="14"/>
        <v>79.9925280991842</v>
      </c>
      <c r="T34" s="16">
        <f aca="true" t="shared" si="15" ref="T34:T56">T7*VLOOKUP($B34,Faktoren,4)/1000</f>
        <v>0</v>
      </c>
      <c r="U34" s="16">
        <f aca="true" t="shared" si="16" ref="U34:U56">U7*VLOOKUP($B34,Faktoren,5)/1000</f>
        <v>0</v>
      </c>
      <c r="V34" s="16">
        <f aca="true" t="shared" si="17" ref="V34:V56">V7*VLOOKUP($B34,Faktoren,6)/1000</f>
        <v>0</v>
      </c>
      <c r="W34" s="16">
        <f aca="true" t="shared" si="18" ref="W34:W56">W7*VLOOKUP($B34,Faktoren,7)/1000</f>
        <v>23.957592596137548</v>
      </c>
      <c r="X34" s="16">
        <f aca="true" t="shared" si="19" ref="X34:X56">X7*VLOOKUP($B34,Faktoren,8)/1000</f>
        <v>0</v>
      </c>
      <c r="Y34" s="16">
        <f aca="true" t="shared" si="20" ref="Y34:Y56">Y7*VLOOKUP($B34,Faktoren,9)/1000</f>
        <v>5.647606807376161</v>
      </c>
      <c r="Z34" s="16">
        <f aca="true" t="shared" si="21" ref="Z34:Z56">Z7*VLOOKUP($B34,Faktoren,10)/1000</f>
        <v>26.602432376440845</v>
      </c>
      <c r="AA34" s="16">
        <f aca="true" t="shared" si="22" ref="AA34:AA56">AA7*VLOOKUP($B34,Faktoren,11)/1000</f>
        <v>0</v>
      </c>
      <c r="AB34" s="16">
        <f aca="true" t="shared" si="23" ref="AB34:AB56">AB7*VLOOKUP($B34,Faktoren,12)/1000</f>
        <v>17.835680244819468</v>
      </c>
      <c r="AC34" s="16">
        <f aca="true" t="shared" si="24" ref="AC34:AC56">AC7*VLOOKUP($B34,Faktoren,13)/1000</f>
        <v>7.617647527632149</v>
      </c>
      <c r="AD34" s="17">
        <f>SUM(R34:AC34)</f>
        <v>199.21218711830218</v>
      </c>
      <c r="AE34" s="29"/>
    </row>
    <row r="35" spans="2:31" ht="12.75">
      <c r="B35" s="15">
        <v>1991</v>
      </c>
      <c r="C35" s="16">
        <f t="shared" si="2"/>
        <v>49.51789210500317</v>
      </c>
      <c r="D35" s="16">
        <f t="shared" si="3"/>
        <v>82.5342194750276</v>
      </c>
      <c r="E35" s="16">
        <f t="shared" si="4"/>
        <v>0</v>
      </c>
      <c r="F35" s="16">
        <f t="shared" si="5"/>
        <v>0</v>
      </c>
      <c r="G35" s="16">
        <f t="shared" si="6"/>
        <v>0</v>
      </c>
      <c r="H35" s="16">
        <f t="shared" si="7"/>
        <v>29.208257149209395</v>
      </c>
      <c r="I35" s="16">
        <f t="shared" si="8"/>
        <v>0</v>
      </c>
      <c r="J35" s="16">
        <f t="shared" si="9"/>
        <v>5.1706628561997885</v>
      </c>
      <c r="K35" s="16">
        <f t="shared" si="10"/>
        <v>26.151921564167843</v>
      </c>
      <c r="L35" s="16">
        <f t="shared" si="11"/>
        <v>0</v>
      </c>
      <c r="M35" s="16">
        <f t="shared" si="12"/>
        <v>17.049068833894335</v>
      </c>
      <c r="N35" s="16">
        <f t="shared" si="13"/>
        <v>8.795783465288958</v>
      </c>
      <c r="O35" s="17">
        <f aca="true" t="shared" si="25" ref="O35:O56">SUM(C35:N35)</f>
        <v>218.4278054487911</v>
      </c>
      <c r="Q35" s="15">
        <v>1991</v>
      </c>
      <c r="R35" s="16">
        <f t="shared" si="14"/>
        <v>36.67738987797183</v>
      </c>
      <c r="S35" s="16">
        <f t="shared" si="14"/>
        <v>82.36479436505923</v>
      </c>
      <c r="T35" s="16">
        <f t="shared" si="15"/>
        <v>0</v>
      </c>
      <c r="U35" s="16">
        <f t="shared" si="16"/>
        <v>0</v>
      </c>
      <c r="V35" s="16">
        <f t="shared" si="17"/>
        <v>0</v>
      </c>
      <c r="W35" s="16">
        <f t="shared" si="18"/>
        <v>29.18817017732776</v>
      </c>
      <c r="X35" s="16">
        <f t="shared" si="19"/>
        <v>0</v>
      </c>
      <c r="Y35" s="16">
        <f t="shared" si="20"/>
        <v>5.1706628561997885</v>
      </c>
      <c r="Z35" s="16">
        <f t="shared" si="21"/>
        <v>26.01845355736573</v>
      </c>
      <c r="AA35" s="16">
        <f t="shared" si="22"/>
        <v>0</v>
      </c>
      <c r="AB35" s="16">
        <f t="shared" si="23"/>
        <v>17.04723083893118</v>
      </c>
      <c r="AC35" s="16">
        <f t="shared" si="24"/>
        <v>8.765487552384904</v>
      </c>
      <c r="AD35" s="17">
        <f aca="true" t="shared" si="26" ref="AD35:AD56">SUM(R35:AC35)</f>
        <v>205.2321892252404</v>
      </c>
      <c r="AE35" s="29"/>
    </row>
    <row r="36" spans="2:31" ht="12.75">
      <c r="B36" s="15">
        <v>1992</v>
      </c>
      <c r="C36" s="16">
        <f t="shared" si="2"/>
        <v>49.98108418421336</v>
      </c>
      <c r="D36" s="16">
        <f t="shared" si="3"/>
        <v>92.63374801729246</v>
      </c>
      <c r="E36" s="16">
        <f t="shared" si="4"/>
        <v>0</v>
      </c>
      <c r="F36" s="16">
        <f t="shared" si="5"/>
        <v>0</v>
      </c>
      <c r="G36" s="16">
        <f t="shared" si="6"/>
        <v>0</v>
      </c>
      <c r="H36" s="16">
        <f t="shared" si="7"/>
        <v>37.78245428203321</v>
      </c>
      <c r="I36" s="16">
        <f t="shared" si="8"/>
        <v>0</v>
      </c>
      <c r="J36" s="16">
        <f t="shared" si="9"/>
        <v>5.178525574081682</v>
      </c>
      <c r="K36" s="16">
        <f t="shared" si="10"/>
        <v>26.28524510088262</v>
      </c>
      <c r="L36" s="16">
        <f t="shared" si="11"/>
        <v>0</v>
      </c>
      <c r="M36" s="16">
        <f t="shared" si="12"/>
        <v>20.674534216325505</v>
      </c>
      <c r="N36" s="16">
        <f t="shared" si="13"/>
        <v>8.764448442756887</v>
      </c>
      <c r="O36" s="17">
        <f t="shared" si="25"/>
        <v>241.30003981758568</v>
      </c>
      <c r="Q36" s="15">
        <v>1992</v>
      </c>
      <c r="R36" s="16">
        <f t="shared" si="14"/>
        <v>37.65567946366965</v>
      </c>
      <c r="S36" s="16">
        <f t="shared" si="14"/>
        <v>92.85530094108994</v>
      </c>
      <c r="T36" s="16">
        <f t="shared" si="15"/>
        <v>0</v>
      </c>
      <c r="U36" s="16">
        <f t="shared" si="16"/>
        <v>0</v>
      </c>
      <c r="V36" s="16">
        <f t="shared" si="17"/>
        <v>0</v>
      </c>
      <c r="W36" s="16">
        <f t="shared" si="18"/>
        <v>37.808116311948645</v>
      </c>
      <c r="X36" s="16">
        <f t="shared" si="19"/>
        <v>0</v>
      </c>
      <c r="Y36" s="16">
        <f t="shared" si="20"/>
        <v>5.178525574081682</v>
      </c>
      <c r="Z36" s="16">
        <f t="shared" si="21"/>
        <v>26.451229551885135</v>
      </c>
      <c r="AA36" s="16">
        <f t="shared" si="22"/>
        <v>0</v>
      </c>
      <c r="AB36" s="16">
        <f t="shared" si="23"/>
        <v>20.677290564285062</v>
      </c>
      <c r="AC36" s="16">
        <f t="shared" si="24"/>
        <v>8.804022454515142</v>
      </c>
      <c r="AD36" s="17">
        <f t="shared" si="26"/>
        <v>229.43016486147525</v>
      </c>
      <c r="AE36" s="29"/>
    </row>
    <row r="37" spans="2:31" ht="12.75">
      <c r="B37" s="15">
        <v>1993</v>
      </c>
      <c r="C37" s="16">
        <f t="shared" si="2"/>
        <v>49.5483131487146</v>
      </c>
      <c r="D37" s="16">
        <f t="shared" si="3"/>
        <v>97.8429083892559</v>
      </c>
      <c r="E37" s="16">
        <f t="shared" si="4"/>
        <v>0</v>
      </c>
      <c r="F37" s="16">
        <f t="shared" si="5"/>
        <v>0</v>
      </c>
      <c r="G37" s="16">
        <f t="shared" si="6"/>
        <v>0</v>
      </c>
      <c r="H37" s="16">
        <f t="shared" si="7"/>
        <v>24.050507757156655</v>
      </c>
      <c r="I37" s="16">
        <f t="shared" si="8"/>
        <v>0</v>
      </c>
      <c r="J37" s="16">
        <f t="shared" si="9"/>
        <v>4.952860181175997</v>
      </c>
      <c r="K37" s="16">
        <f t="shared" si="10"/>
        <v>26.094177604224456</v>
      </c>
      <c r="L37" s="16">
        <f t="shared" si="11"/>
        <v>0</v>
      </c>
      <c r="M37" s="16">
        <f t="shared" si="12"/>
        <v>15.070708607889657</v>
      </c>
      <c r="N37" s="16">
        <f t="shared" si="13"/>
        <v>8.633448225091632</v>
      </c>
      <c r="O37" s="17">
        <f t="shared" si="25"/>
        <v>226.19292391350888</v>
      </c>
      <c r="Q37" s="15">
        <v>1993</v>
      </c>
      <c r="R37" s="16">
        <f t="shared" si="14"/>
        <v>37.319838568849256</v>
      </c>
      <c r="S37" s="16">
        <f t="shared" si="14"/>
        <v>98.0595170642627</v>
      </c>
      <c r="T37" s="16">
        <f t="shared" si="15"/>
        <v>0</v>
      </c>
      <c r="U37" s="16">
        <f t="shared" si="16"/>
        <v>0</v>
      </c>
      <c r="V37" s="16">
        <f t="shared" si="17"/>
        <v>0</v>
      </c>
      <c r="W37" s="16">
        <f t="shared" si="18"/>
        <v>24.075001687050044</v>
      </c>
      <c r="X37" s="16">
        <f t="shared" si="19"/>
        <v>0</v>
      </c>
      <c r="Y37" s="16">
        <f t="shared" si="20"/>
        <v>4.952860181175997</v>
      </c>
      <c r="Z37" s="16">
        <f t="shared" si="21"/>
        <v>26.231045177061286</v>
      </c>
      <c r="AA37" s="16">
        <f t="shared" si="22"/>
        <v>0</v>
      </c>
      <c r="AB37" s="16">
        <f t="shared" si="23"/>
        <v>15.073413136862467</v>
      </c>
      <c r="AC37" s="16">
        <f t="shared" si="24"/>
        <v>8.671498176165215</v>
      </c>
      <c r="AD37" s="17">
        <f t="shared" si="26"/>
        <v>214.38317399142696</v>
      </c>
      <c r="AE37" s="29"/>
    </row>
    <row r="38" spans="2:31" ht="12.75">
      <c r="B38" s="15">
        <v>1994</v>
      </c>
      <c r="C38" s="16">
        <f t="shared" si="2"/>
        <v>49.325382063392766</v>
      </c>
      <c r="D38" s="16">
        <f t="shared" si="3"/>
        <v>100.24664572853072</v>
      </c>
      <c r="E38" s="16">
        <f t="shared" si="4"/>
        <v>0</v>
      </c>
      <c r="F38" s="16">
        <f t="shared" si="5"/>
        <v>0</v>
      </c>
      <c r="G38" s="16">
        <f t="shared" si="6"/>
        <v>0</v>
      </c>
      <c r="H38" s="16">
        <f t="shared" si="7"/>
        <v>27.505371157633363</v>
      </c>
      <c r="I38" s="16">
        <f t="shared" si="8"/>
        <v>0</v>
      </c>
      <c r="J38" s="16">
        <f t="shared" si="9"/>
        <v>5.411203217432941</v>
      </c>
      <c r="K38" s="16">
        <f t="shared" si="10"/>
        <v>18.382331570006393</v>
      </c>
      <c r="L38" s="16">
        <f t="shared" si="11"/>
        <v>0</v>
      </c>
      <c r="M38" s="16">
        <f t="shared" si="12"/>
        <v>15.762190031843293</v>
      </c>
      <c r="N38" s="16">
        <f t="shared" si="13"/>
        <v>8.944610806698297</v>
      </c>
      <c r="O38" s="17">
        <f t="shared" si="25"/>
        <v>225.57773457553776</v>
      </c>
      <c r="Q38" s="15">
        <v>1994</v>
      </c>
      <c r="R38" s="16">
        <f t="shared" si="14"/>
        <v>37.8400153128492</v>
      </c>
      <c r="S38" s="16">
        <f t="shared" si="14"/>
        <v>100.90513606125586</v>
      </c>
      <c r="T38" s="16">
        <f t="shared" si="15"/>
        <v>0</v>
      </c>
      <c r="U38" s="16">
        <f t="shared" si="16"/>
        <v>0</v>
      </c>
      <c r="V38" s="16">
        <f t="shared" si="17"/>
        <v>0</v>
      </c>
      <c r="W38" s="16">
        <f t="shared" si="18"/>
        <v>27.57812699704195</v>
      </c>
      <c r="X38" s="16">
        <f t="shared" si="19"/>
        <v>0</v>
      </c>
      <c r="Y38" s="16">
        <f t="shared" si="20"/>
        <v>5.411203217432941</v>
      </c>
      <c r="Z38" s="16">
        <f t="shared" si="21"/>
        <v>18.795178169435097</v>
      </c>
      <c r="AA38" s="16">
        <f t="shared" si="22"/>
        <v>0</v>
      </c>
      <c r="AB38" s="16">
        <f t="shared" si="23"/>
        <v>15.768779399895196</v>
      </c>
      <c r="AC38" s="16">
        <f t="shared" si="24"/>
        <v>9.062841318167951</v>
      </c>
      <c r="AD38" s="17">
        <f t="shared" si="26"/>
        <v>215.36128047607824</v>
      </c>
      <c r="AE38" s="29"/>
    </row>
    <row r="39" spans="2:31" ht="12.75">
      <c r="B39" s="15">
        <v>1995</v>
      </c>
      <c r="C39" s="16">
        <f t="shared" si="2"/>
        <v>40.404180540807815</v>
      </c>
      <c r="D39" s="16">
        <f t="shared" si="3"/>
        <v>98.73286659534118</v>
      </c>
      <c r="E39" s="16">
        <f t="shared" si="4"/>
        <v>0</v>
      </c>
      <c r="F39" s="16">
        <f t="shared" si="5"/>
        <v>0</v>
      </c>
      <c r="G39" s="16">
        <f t="shared" si="6"/>
        <v>0</v>
      </c>
      <c r="H39" s="16">
        <f t="shared" si="7"/>
        <v>20.69279149695822</v>
      </c>
      <c r="I39" s="16">
        <f t="shared" si="8"/>
        <v>0</v>
      </c>
      <c r="J39" s="16">
        <f t="shared" si="9"/>
        <v>5.295570047009616</v>
      </c>
      <c r="K39" s="16">
        <f t="shared" si="10"/>
        <v>7.468874684086755</v>
      </c>
      <c r="L39" s="16">
        <f t="shared" si="11"/>
        <v>0</v>
      </c>
      <c r="M39" s="16">
        <f t="shared" si="12"/>
        <v>11.299486804059242</v>
      </c>
      <c r="N39" s="16">
        <f t="shared" si="13"/>
        <v>6.968758239176786</v>
      </c>
      <c r="O39" s="17">
        <f t="shared" si="25"/>
        <v>190.86252840743964</v>
      </c>
      <c r="Q39" s="15">
        <v>1995</v>
      </c>
      <c r="R39" s="16">
        <f t="shared" si="14"/>
        <v>30.53507405931434</v>
      </c>
      <c r="S39" s="16">
        <f t="shared" si="14"/>
        <v>98.98060524539224</v>
      </c>
      <c r="T39" s="16">
        <f t="shared" si="15"/>
        <v>0</v>
      </c>
      <c r="U39" s="16">
        <f t="shared" si="16"/>
        <v>0</v>
      </c>
      <c r="V39" s="16">
        <f t="shared" si="17"/>
        <v>0</v>
      </c>
      <c r="W39" s="16">
        <f t="shared" si="18"/>
        <v>20.7195841040329</v>
      </c>
      <c r="X39" s="16">
        <f t="shared" si="19"/>
        <v>0</v>
      </c>
      <c r="Y39" s="16">
        <f t="shared" si="20"/>
        <v>5.295570047009616</v>
      </c>
      <c r="Z39" s="16">
        <f t="shared" si="21"/>
        <v>7.590857508352353</v>
      </c>
      <c r="AA39" s="16">
        <f t="shared" si="22"/>
        <v>0</v>
      </c>
      <c r="AB39" s="16">
        <f t="shared" si="23"/>
        <v>11.301503673002992</v>
      </c>
      <c r="AC39" s="16">
        <f t="shared" si="24"/>
        <v>7.003851652167216</v>
      </c>
      <c r="AD39" s="17">
        <f t="shared" si="26"/>
        <v>181.42704628927163</v>
      </c>
      <c r="AE39" s="29"/>
    </row>
    <row r="40" spans="2:31" ht="12.75">
      <c r="B40" s="15">
        <v>1996</v>
      </c>
      <c r="C40" s="16">
        <f t="shared" si="2"/>
        <v>40.77827063978841</v>
      </c>
      <c r="D40" s="16">
        <f t="shared" si="3"/>
        <v>108.96670185584118</v>
      </c>
      <c r="E40" s="16">
        <f t="shared" si="4"/>
        <v>0</v>
      </c>
      <c r="F40" s="16">
        <f t="shared" si="5"/>
        <v>0</v>
      </c>
      <c r="G40" s="16">
        <f t="shared" si="6"/>
        <v>0</v>
      </c>
      <c r="H40" s="16">
        <f t="shared" si="7"/>
        <v>19.797005532505295</v>
      </c>
      <c r="I40" s="16">
        <f t="shared" si="8"/>
        <v>0</v>
      </c>
      <c r="J40" s="16">
        <f t="shared" si="9"/>
        <v>5.256188428848624</v>
      </c>
      <c r="K40" s="16">
        <f t="shared" si="10"/>
        <v>7.465535775577274</v>
      </c>
      <c r="L40" s="16">
        <f t="shared" si="11"/>
        <v>0</v>
      </c>
      <c r="M40" s="16">
        <f t="shared" si="12"/>
        <v>8.482551525761687</v>
      </c>
      <c r="N40" s="16">
        <f t="shared" si="13"/>
        <v>7.285084656852979</v>
      </c>
      <c r="O40" s="17">
        <f t="shared" si="25"/>
        <v>198.03133841517544</v>
      </c>
      <c r="Q40" s="15">
        <v>1996</v>
      </c>
      <c r="R40" s="16">
        <f t="shared" si="14"/>
        <v>30.105636035578144</v>
      </c>
      <c r="S40" s="16">
        <f t="shared" si="14"/>
        <v>108.75330464493616</v>
      </c>
      <c r="T40" s="16">
        <f t="shared" si="15"/>
        <v>0</v>
      </c>
      <c r="U40" s="16">
        <f t="shared" si="16"/>
        <v>0</v>
      </c>
      <c r="V40" s="16">
        <f t="shared" si="17"/>
        <v>0</v>
      </c>
      <c r="W40" s="16">
        <f t="shared" si="18"/>
        <v>19.774371732751565</v>
      </c>
      <c r="X40" s="16">
        <f t="shared" si="19"/>
        <v>0</v>
      </c>
      <c r="Y40" s="16">
        <f t="shared" si="20"/>
        <v>5.256188428848624</v>
      </c>
      <c r="Z40" s="16">
        <f t="shared" si="21"/>
        <v>7.364893432791468</v>
      </c>
      <c r="AA40" s="16">
        <f t="shared" si="22"/>
        <v>0</v>
      </c>
      <c r="AB40" s="16">
        <f t="shared" si="23"/>
        <v>8.480628081882726</v>
      </c>
      <c r="AC40" s="16">
        <f t="shared" si="24"/>
        <v>7.254959081842681</v>
      </c>
      <c r="AD40" s="17">
        <f t="shared" si="26"/>
        <v>186.98998143863136</v>
      </c>
      <c r="AE40" s="29"/>
    </row>
    <row r="41" spans="2:31" ht="12.75">
      <c r="B41" s="15">
        <v>1997</v>
      </c>
      <c r="C41" s="16">
        <f t="shared" si="2"/>
        <v>42.043974194180414</v>
      </c>
      <c r="D41" s="16">
        <f t="shared" si="3"/>
        <v>116.71849247093361</v>
      </c>
      <c r="E41" s="16">
        <f t="shared" si="4"/>
        <v>0</v>
      </c>
      <c r="F41" s="16">
        <f t="shared" si="5"/>
        <v>0</v>
      </c>
      <c r="G41" s="16">
        <f t="shared" si="6"/>
        <v>0</v>
      </c>
      <c r="H41" s="16">
        <f t="shared" si="7"/>
        <v>20.13191590916978</v>
      </c>
      <c r="I41" s="16">
        <f t="shared" si="8"/>
        <v>0</v>
      </c>
      <c r="J41" s="16">
        <f t="shared" si="9"/>
        <v>5.685581730243823</v>
      </c>
      <c r="K41" s="16">
        <f t="shared" si="10"/>
        <v>8.113164967472407</v>
      </c>
      <c r="L41" s="16">
        <f t="shared" si="11"/>
        <v>0</v>
      </c>
      <c r="M41" s="16">
        <f t="shared" si="12"/>
        <v>8.825500068016456</v>
      </c>
      <c r="N41" s="16">
        <f t="shared" si="13"/>
        <v>10.033654950894157</v>
      </c>
      <c r="O41" s="17">
        <f t="shared" si="25"/>
        <v>211.55228429091065</v>
      </c>
      <c r="Q41" s="15">
        <v>1997</v>
      </c>
      <c r="R41" s="16">
        <f t="shared" si="14"/>
        <v>31.973711763360722</v>
      </c>
      <c r="S41" s="16">
        <f t="shared" si="14"/>
        <v>117.11431429587608</v>
      </c>
      <c r="T41" s="16">
        <f t="shared" si="15"/>
        <v>0</v>
      </c>
      <c r="U41" s="16">
        <f t="shared" si="16"/>
        <v>0</v>
      </c>
      <c r="V41" s="16">
        <f t="shared" si="17"/>
        <v>0</v>
      </c>
      <c r="W41" s="16">
        <f t="shared" si="18"/>
        <v>20.17311601245779</v>
      </c>
      <c r="X41" s="16">
        <f t="shared" si="19"/>
        <v>0</v>
      </c>
      <c r="Y41" s="16">
        <f t="shared" si="20"/>
        <v>5.685581730243823</v>
      </c>
      <c r="Z41" s="16">
        <f t="shared" si="21"/>
        <v>8.285802758202669</v>
      </c>
      <c r="AA41" s="16">
        <f t="shared" si="22"/>
        <v>0</v>
      </c>
      <c r="AB41" s="16">
        <f t="shared" si="23"/>
        <v>8.829172806059935</v>
      </c>
      <c r="AC41" s="16">
        <f t="shared" si="24"/>
        <v>10.111408382263319</v>
      </c>
      <c r="AD41" s="17">
        <f t="shared" si="26"/>
        <v>202.17310774846433</v>
      </c>
      <c r="AE41" s="29"/>
    </row>
    <row r="42" spans="2:31" ht="12.75">
      <c r="B42" s="15">
        <v>1998</v>
      </c>
      <c r="C42" s="16">
        <f t="shared" si="2"/>
        <v>42.94002044652886</v>
      </c>
      <c r="D42" s="16">
        <f t="shared" si="3"/>
        <v>119.05533659739577</v>
      </c>
      <c r="E42" s="16">
        <f t="shared" si="4"/>
        <v>0</v>
      </c>
      <c r="F42" s="16">
        <f t="shared" si="5"/>
        <v>0</v>
      </c>
      <c r="G42" s="16">
        <f t="shared" si="6"/>
        <v>0</v>
      </c>
      <c r="H42" s="16">
        <f t="shared" si="7"/>
        <v>11.303576600580616</v>
      </c>
      <c r="I42" s="16">
        <f t="shared" si="8"/>
        <v>0</v>
      </c>
      <c r="J42" s="16">
        <f t="shared" si="9"/>
        <v>5.416895725903843</v>
      </c>
      <c r="K42" s="16">
        <f t="shared" si="10"/>
        <v>8.303286525514253</v>
      </c>
      <c r="L42" s="16">
        <f t="shared" si="11"/>
        <v>0</v>
      </c>
      <c r="M42" s="16">
        <f t="shared" si="12"/>
        <v>8.99731284861183</v>
      </c>
      <c r="N42" s="16">
        <f t="shared" si="13"/>
        <v>11.559052825020187</v>
      </c>
      <c r="O42" s="17">
        <f t="shared" si="25"/>
        <v>207.57548156955536</v>
      </c>
      <c r="Q42" s="15">
        <v>1998</v>
      </c>
      <c r="R42" s="16">
        <f t="shared" si="14"/>
        <v>32.40563928067355</v>
      </c>
      <c r="S42" s="16">
        <f t="shared" si="14"/>
        <v>119.29703001265746</v>
      </c>
      <c r="T42" s="16">
        <f t="shared" si="15"/>
        <v>0</v>
      </c>
      <c r="U42" s="16">
        <f t="shared" si="16"/>
        <v>0</v>
      </c>
      <c r="V42" s="16">
        <f t="shared" si="17"/>
        <v>0</v>
      </c>
      <c r="W42" s="16">
        <f t="shared" si="18"/>
        <v>11.328297459074292</v>
      </c>
      <c r="X42" s="16">
        <f t="shared" si="19"/>
        <v>0</v>
      </c>
      <c r="Y42" s="16">
        <f t="shared" si="20"/>
        <v>5.416895725903843</v>
      </c>
      <c r="Z42" s="16">
        <f t="shared" si="21"/>
        <v>8.40386172187744</v>
      </c>
      <c r="AA42" s="16">
        <f t="shared" si="22"/>
        <v>0</v>
      </c>
      <c r="AB42" s="16">
        <f t="shared" si="23"/>
        <v>8.999467453259212</v>
      </c>
      <c r="AC42" s="16">
        <f t="shared" si="24"/>
        <v>11.613289715612783</v>
      </c>
      <c r="AD42" s="17">
        <f t="shared" si="26"/>
        <v>197.46448136905857</v>
      </c>
      <c r="AE42" s="29"/>
    </row>
    <row r="43" spans="2:31" ht="12.75">
      <c r="B43" s="15">
        <v>1999</v>
      </c>
      <c r="C43" s="16">
        <f t="shared" si="2"/>
        <v>42.613001211334456</v>
      </c>
      <c r="D43" s="16">
        <f t="shared" si="3"/>
        <v>118.93392209722886</v>
      </c>
      <c r="E43" s="16">
        <f t="shared" si="4"/>
        <v>0</v>
      </c>
      <c r="F43" s="16">
        <f t="shared" si="5"/>
        <v>0</v>
      </c>
      <c r="G43" s="16">
        <f t="shared" si="6"/>
        <v>0</v>
      </c>
      <c r="H43" s="16">
        <f t="shared" si="7"/>
        <v>19.049220950968316</v>
      </c>
      <c r="I43" s="16">
        <f t="shared" si="8"/>
        <v>0</v>
      </c>
      <c r="J43" s="16">
        <f t="shared" si="9"/>
        <v>5.2982169180066325</v>
      </c>
      <c r="K43" s="16">
        <f t="shared" si="10"/>
        <v>8.119476574174906</v>
      </c>
      <c r="L43" s="16">
        <f t="shared" si="11"/>
        <v>0</v>
      </c>
      <c r="M43" s="16">
        <f t="shared" si="12"/>
        <v>9.505965145720428</v>
      </c>
      <c r="N43" s="16">
        <f t="shared" si="13"/>
        <v>12.65849587333548</v>
      </c>
      <c r="O43" s="17">
        <f t="shared" si="25"/>
        <v>216.1782987707691</v>
      </c>
      <c r="Q43" s="15">
        <v>1999</v>
      </c>
      <c r="R43" s="16">
        <f t="shared" si="14"/>
        <v>32.32212883330793</v>
      </c>
      <c r="S43" s="16">
        <f t="shared" si="14"/>
        <v>119.28715856961661</v>
      </c>
      <c r="T43" s="16">
        <f t="shared" si="15"/>
        <v>0</v>
      </c>
      <c r="U43" s="16">
        <f t="shared" si="16"/>
        <v>0</v>
      </c>
      <c r="V43" s="16">
        <f t="shared" si="17"/>
        <v>0</v>
      </c>
      <c r="W43" s="16">
        <f t="shared" si="18"/>
        <v>19.084753063426938</v>
      </c>
      <c r="X43" s="16">
        <f t="shared" si="19"/>
        <v>0</v>
      </c>
      <c r="Y43" s="16">
        <f t="shared" si="20"/>
        <v>5.2982169180066325</v>
      </c>
      <c r="Z43" s="16">
        <f t="shared" si="21"/>
        <v>8.256738924182907</v>
      </c>
      <c r="AA43" s="16">
        <f t="shared" si="22"/>
        <v>0</v>
      </c>
      <c r="AB43" s="16">
        <f t="shared" si="23"/>
        <v>9.508794699907144</v>
      </c>
      <c r="AC43" s="16">
        <f t="shared" si="24"/>
        <v>12.744792827604511</v>
      </c>
      <c r="AD43" s="17">
        <f t="shared" si="26"/>
        <v>206.50258383605268</v>
      </c>
      <c r="AE43" s="29"/>
    </row>
    <row r="44" spans="2:31" ht="12.75">
      <c r="B44" s="15">
        <v>2000</v>
      </c>
      <c r="C44" s="16">
        <f t="shared" si="2"/>
        <v>45.98390253382857</v>
      </c>
      <c r="D44" s="16">
        <f t="shared" si="3"/>
        <v>139.0801923138955</v>
      </c>
      <c r="E44" s="16">
        <f t="shared" si="4"/>
        <v>0</v>
      </c>
      <c r="F44" s="16">
        <f t="shared" si="5"/>
        <v>0</v>
      </c>
      <c r="G44" s="16">
        <f t="shared" si="6"/>
        <v>0</v>
      </c>
      <c r="H44" s="16">
        <f t="shared" si="7"/>
        <v>15.929641568714011</v>
      </c>
      <c r="I44" s="16">
        <f t="shared" si="8"/>
        <v>0</v>
      </c>
      <c r="J44" s="16">
        <f t="shared" si="9"/>
        <v>6.206882289514255</v>
      </c>
      <c r="K44" s="16">
        <f t="shared" si="10"/>
        <v>9.409044918797886</v>
      </c>
      <c r="L44" s="16">
        <f t="shared" si="11"/>
        <v>0</v>
      </c>
      <c r="M44" s="16">
        <f t="shared" si="12"/>
        <v>8.800633240385194</v>
      </c>
      <c r="N44" s="16">
        <f t="shared" si="13"/>
        <v>12.35805554315816</v>
      </c>
      <c r="O44" s="17">
        <f t="shared" si="25"/>
        <v>237.7683524082936</v>
      </c>
      <c r="Q44" s="15">
        <v>2000</v>
      </c>
      <c r="R44" s="16">
        <f t="shared" si="14"/>
        <v>35.281791225581706</v>
      </c>
      <c r="S44" s="16">
        <f t="shared" si="14"/>
        <v>139.74113898596386</v>
      </c>
      <c r="T44" s="16">
        <f t="shared" si="15"/>
        <v>0</v>
      </c>
      <c r="U44" s="16">
        <f t="shared" si="16"/>
        <v>0</v>
      </c>
      <c r="V44" s="16">
        <f t="shared" si="17"/>
        <v>0</v>
      </c>
      <c r="W44" s="16">
        <f t="shared" si="18"/>
        <v>15.995208618446936</v>
      </c>
      <c r="X44" s="16">
        <f t="shared" si="19"/>
        <v>0</v>
      </c>
      <c r="Y44" s="16">
        <f t="shared" si="20"/>
        <v>6.206882289514255</v>
      </c>
      <c r="Z44" s="16">
        <f t="shared" si="21"/>
        <v>9.599582891923726</v>
      </c>
      <c r="AA44" s="16">
        <f t="shared" si="22"/>
        <v>0</v>
      </c>
      <c r="AB44" s="16">
        <f t="shared" si="23"/>
        <v>8.805393578075615</v>
      </c>
      <c r="AC44" s="16">
        <f t="shared" si="24"/>
        <v>12.508691275021887</v>
      </c>
      <c r="AD44" s="17">
        <f t="shared" si="26"/>
        <v>228.13868886452795</v>
      </c>
      <c r="AE44" s="29"/>
    </row>
    <row r="45" spans="2:31" ht="12.75">
      <c r="B45" s="15">
        <v>2001</v>
      </c>
      <c r="C45" s="16">
        <f t="shared" si="2"/>
        <v>47.41543853873885</v>
      </c>
      <c r="D45" s="16">
        <f t="shared" si="3"/>
        <v>142.82637549248363</v>
      </c>
      <c r="E45" s="16">
        <f t="shared" si="4"/>
        <v>0</v>
      </c>
      <c r="F45" s="16">
        <f t="shared" si="5"/>
        <v>0</v>
      </c>
      <c r="G45" s="16">
        <f t="shared" si="6"/>
        <v>0</v>
      </c>
      <c r="H45" s="16">
        <f t="shared" si="7"/>
        <v>25.072357587103056</v>
      </c>
      <c r="I45" s="16">
        <f t="shared" si="8"/>
        <v>0</v>
      </c>
      <c r="J45" s="16">
        <f t="shared" si="9"/>
        <v>6.717192197100517</v>
      </c>
      <c r="K45" s="16">
        <f t="shared" si="10"/>
        <v>9.762498935591447</v>
      </c>
      <c r="L45" s="16">
        <f t="shared" si="11"/>
        <v>0</v>
      </c>
      <c r="M45" s="16">
        <f t="shared" si="12"/>
        <v>9.360998908787378</v>
      </c>
      <c r="N45" s="16">
        <f t="shared" si="13"/>
        <v>11.951890103268411</v>
      </c>
      <c r="O45" s="17">
        <f t="shared" si="25"/>
        <v>253.1067517630733</v>
      </c>
      <c r="Q45" s="15">
        <v>2001</v>
      </c>
      <c r="R45" s="16">
        <f t="shared" si="14"/>
        <v>36.008333874382345</v>
      </c>
      <c r="S45" s="16">
        <f t="shared" si="14"/>
        <v>143.25743614905505</v>
      </c>
      <c r="T45" s="16">
        <f t="shared" si="15"/>
        <v>0</v>
      </c>
      <c r="U45" s="16">
        <f t="shared" si="16"/>
        <v>0</v>
      </c>
      <c r="V45" s="16">
        <f t="shared" si="17"/>
        <v>0</v>
      </c>
      <c r="W45" s="16">
        <f t="shared" si="18"/>
        <v>25.114652581110498</v>
      </c>
      <c r="X45" s="16">
        <f t="shared" si="19"/>
        <v>0</v>
      </c>
      <c r="Y45" s="16">
        <f t="shared" si="20"/>
        <v>6.717192197100517</v>
      </c>
      <c r="Z45" s="16">
        <f t="shared" si="21"/>
        <v>9.88301776590056</v>
      </c>
      <c r="AA45" s="16">
        <f t="shared" si="22"/>
        <v>0</v>
      </c>
      <c r="AB45" s="16">
        <f t="shared" si="23"/>
        <v>9.363650597378307</v>
      </c>
      <c r="AC45" s="16">
        <f t="shared" si="24"/>
        <v>12.045054057434912</v>
      </c>
      <c r="AD45" s="17">
        <f t="shared" si="26"/>
        <v>242.3893372223622</v>
      </c>
      <c r="AE45" s="29"/>
    </row>
    <row r="46" spans="2:31" ht="12.75">
      <c r="B46" s="15">
        <v>2002</v>
      </c>
      <c r="C46" s="16">
        <f t="shared" si="2"/>
        <v>45.04888020268761</v>
      </c>
      <c r="D46" s="16">
        <f t="shared" si="3"/>
        <v>136.88650805758337</v>
      </c>
      <c r="E46" s="16">
        <f t="shared" si="4"/>
        <v>0</v>
      </c>
      <c r="F46" s="16">
        <f t="shared" si="5"/>
        <v>0</v>
      </c>
      <c r="G46" s="16">
        <f t="shared" si="6"/>
        <v>0</v>
      </c>
      <c r="H46" s="16">
        <f t="shared" si="7"/>
        <v>35.4071561923308</v>
      </c>
      <c r="I46" s="16">
        <f t="shared" si="8"/>
        <v>0</v>
      </c>
      <c r="J46" s="16">
        <f t="shared" si="9"/>
        <v>5.7282718922630025</v>
      </c>
      <c r="K46" s="16">
        <f t="shared" si="10"/>
        <v>8.97142154723372</v>
      </c>
      <c r="L46" s="16">
        <f t="shared" si="11"/>
        <v>0</v>
      </c>
      <c r="M46" s="16">
        <f t="shared" si="12"/>
        <v>7.9361149237898</v>
      </c>
      <c r="N46" s="16">
        <f t="shared" si="13"/>
        <v>13.475163558287788</v>
      </c>
      <c r="O46" s="17">
        <f t="shared" si="25"/>
        <v>253.4535163741761</v>
      </c>
      <c r="Q46" s="15">
        <v>2002</v>
      </c>
      <c r="R46" s="16">
        <f t="shared" si="14"/>
        <v>34.44735987399421</v>
      </c>
      <c r="S46" s="16">
        <f t="shared" si="14"/>
        <v>137.46539119650916</v>
      </c>
      <c r="T46" s="16">
        <f t="shared" si="15"/>
        <v>0</v>
      </c>
      <c r="U46" s="16">
        <f t="shared" si="16"/>
        <v>0</v>
      </c>
      <c r="V46" s="16">
        <f t="shared" si="17"/>
        <v>0</v>
      </c>
      <c r="W46" s="16">
        <f t="shared" si="18"/>
        <v>35.463380457517026</v>
      </c>
      <c r="X46" s="16">
        <f t="shared" si="19"/>
        <v>0</v>
      </c>
      <c r="Y46" s="16">
        <f t="shared" si="20"/>
        <v>5.7282718922630025</v>
      </c>
      <c r="Z46" s="16">
        <f t="shared" si="21"/>
        <v>9.111213095840165</v>
      </c>
      <c r="AA46" s="16">
        <f t="shared" si="22"/>
        <v>0</v>
      </c>
      <c r="AB46" s="16">
        <f t="shared" si="23"/>
        <v>7.939476507501944</v>
      </c>
      <c r="AC46" s="16">
        <f t="shared" si="24"/>
        <v>13.619770863030803</v>
      </c>
      <c r="AD46" s="17">
        <f t="shared" si="26"/>
        <v>243.77486388665628</v>
      </c>
      <c r="AE46" s="29"/>
    </row>
    <row r="47" spans="2:31" ht="12.75">
      <c r="B47" s="15">
        <v>2003</v>
      </c>
      <c r="C47" s="16">
        <f t="shared" si="2"/>
        <v>45.79901504129952</v>
      </c>
      <c r="D47" s="16">
        <f t="shared" si="3"/>
        <v>138.37311096336865</v>
      </c>
      <c r="E47" s="16">
        <f t="shared" si="4"/>
        <v>0</v>
      </c>
      <c r="F47" s="16">
        <f t="shared" si="5"/>
        <v>0</v>
      </c>
      <c r="G47" s="16">
        <f t="shared" si="6"/>
        <v>0</v>
      </c>
      <c r="H47" s="16">
        <f t="shared" si="7"/>
        <v>38.797720980220916</v>
      </c>
      <c r="I47" s="16">
        <f t="shared" si="8"/>
        <v>0</v>
      </c>
      <c r="J47" s="16">
        <f t="shared" si="9"/>
        <v>5.611615897226223</v>
      </c>
      <c r="K47" s="16">
        <f t="shared" si="10"/>
        <v>9.078244896918411</v>
      </c>
      <c r="L47" s="16">
        <f t="shared" si="11"/>
        <v>0</v>
      </c>
      <c r="M47" s="16">
        <f t="shared" si="12"/>
        <v>7.644987758796392</v>
      </c>
      <c r="N47" s="16">
        <f t="shared" si="13"/>
        <v>11.747912555774231</v>
      </c>
      <c r="O47" s="17">
        <f t="shared" si="25"/>
        <v>257.05260809360436</v>
      </c>
      <c r="Q47" s="15">
        <v>2003</v>
      </c>
      <c r="R47" s="16">
        <f t="shared" si="14"/>
        <v>34.591908087918746</v>
      </c>
      <c r="S47" s="16">
        <f t="shared" si="14"/>
        <v>138.6655109783409</v>
      </c>
      <c r="T47" s="16">
        <f t="shared" si="15"/>
        <v>0</v>
      </c>
      <c r="U47" s="16">
        <f t="shared" si="16"/>
        <v>0</v>
      </c>
      <c r="V47" s="16">
        <f t="shared" si="17"/>
        <v>0</v>
      </c>
      <c r="W47" s="16">
        <f t="shared" si="18"/>
        <v>38.82584061509525</v>
      </c>
      <c r="X47" s="16">
        <f t="shared" si="19"/>
        <v>0</v>
      </c>
      <c r="Y47" s="16">
        <f t="shared" si="20"/>
        <v>5.611615897226223</v>
      </c>
      <c r="Z47" s="16">
        <f t="shared" si="21"/>
        <v>9.139651526044114</v>
      </c>
      <c r="AA47" s="16">
        <f t="shared" si="22"/>
        <v>0</v>
      </c>
      <c r="AB47" s="16">
        <f t="shared" si="23"/>
        <v>7.646640825906743</v>
      </c>
      <c r="AC47" s="16">
        <f t="shared" si="24"/>
        <v>11.81129059128585</v>
      </c>
      <c r="AD47" s="17">
        <f t="shared" si="26"/>
        <v>246.2924585218178</v>
      </c>
      <c r="AE47" s="29"/>
    </row>
    <row r="48" spans="2:31" ht="12.75">
      <c r="B48" s="15">
        <v>2004</v>
      </c>
      <c r="C48" s="16">
        <f t="shared" si="2"/>
        <v>44.95999839559152</v>
      </c>
      <c r="D48" s="16">
        <f t="shared" si="3"/>
        <v>136.1922746083962</v>
      </c>
      <c r="E48" s="16">
        <f t="shared" si="4"/>
        <v>0</v>
      </c>
      <c r="F48" s="16">
        <f t="shared" si="5"/>
        <v>0</v>
      </c>
      <c r="G48" s="16">
        <f t="shared" si="6"/>
        <v>0</v>
      </c>
      <c r="H48" s="16">
        <f t="shared" si="7"/>
        <v>12.704688212364912</v>
      </c>
      <c r="I48" s="16">
        <f t="shared" si="8"/>
        <v>0</v>
      </c>
      <c r="J48" s="16">
        <f t="shared" si="9"/>
        <v>5.0837876390289995</v>
      </c>
      <c r="K48" s="16">
        <f t="shared" si="10"/>
        <v>8.740348115999423</v>
      </c>
      <c r="L48" s="16">
        <f t="shared" si="11"/>
        <v>0</v>
      </c>
      <c r="M48" s="16">
        <f t="shared" si="12"/>
        <v>5.084102830200672</v>
      </c>
      <c r="N48" s="16">
        <f t="shared" si="13"/>
        <v>10.738161727236378</v>
      </c>
      <c r="O48" s="17">
        <f t="shared" si="25"/>
        <v>223.5033615288181</v>
      </c>
      <c r="Q48" s="15">
        <v>2004</v>
      </c>
      <c r="R48" s="16">
        <f t="shared" si="14"/>
        <v>33.99220892541503</v>
      </c>
      <c r="S48" s="16">
        <f t="shared" si="14"/>
        <v>136.5071280231707</v>
      </c>
      <c r="T48" s="16">
        <f t="shared" si="15"/>
        <v>0</v>
      </c>
      <c r="U48" s="16">
        <f t="shared" si="16"/>
        <v>0</v>
      </c>
      <c r="V48" s="16">
        <f t="shared" si="17"/>
        <v>0</v>
      </c>
      <c r="W48" s="16">
        <f t="shared" si="18"/>
        <v>12.734760005027411</v>
      </c>
      <c r="X48" s="16">
        <f t="shared" si="19"/>
        <v>0</v>
      </c>
      <c r="Y48" s="16">
        <f t="shared" si="20"/>
        <v>5.0837876390289995</v>
      </c>
      <c r="Z48" s="16">
        <f t="shared" si="21"/>
        <v>8.807287783547807</v>
      </c>
      <c r="AA48" s="16">
        <f t="shared" si="22"/>
        <v>0</v>
      </c>
      <c r="AB48" s="16">
        <f t="shared" si="23"/>
        <v>5.085659081247333</v>
      </c>
      <c r="AC48" s="16">
        <f t="shared" si="24"/>
        <v>10.80085792449976</v>
      </c>
      <c r="AD48" s="17">
        <f t="shared" si="26"/>
        <v>213.01168938193703</v>
      </c>
      <c r="AE48" s="29"/>
    </row>
    <row r="49" spans="2:31" ht="12.75">
      <c r="B49" s="15">
        <v>2005</v>
      </c>
      <c r="C49" s="16">
        <f t="shared" si="2"/>
        <v>42.67453252933192</v>
      </c>
      <c r="D49" s="16">
        <f t="shared" si="3"/>
        <v>128.42903927734747</v>
      </c>
      <c r="E49" s="16">
        <f t="shared" si="4"/>
        <v>0</v>
      </c>
      <c r="F49" s="16">
        <f t="shared" si="5"/>
        <v>0</v>
      </c>
      <c r="G49" s="16">
        <f t="shared" si="6"/>
        <v>0</v>
      </c>
      <c r="H49" s="16">
        <f t="shared" si="7"/>
        <v>13.433878225607184</v>
      </c>
      <c r="I49" s="16">
        <f t="shared" si="8"/>
        <v>0</v>
      </c>
      <c r="J49" s="16">
        <f t="shared" si="9"/>
        <v>4.599009228068095</v>
      </c>
      <c r="K49" s="16">
        <f t="shared" si="10"/>
        <v>7.790166543270816</v>
      </c>
      <c r="L49" s="16">
        <f t="shared" si="11"/>
        <v>0</v>
      </c>
      <c r="M49" s="16">
        <f t="shared" si="12"/>
        <v>7.146955314683441</v>
      </c>
      <c r="N49" s="16">
        <f t="shared" si="13"/>
        <v>8.589960213949757</v>
      </c>
      <c r="O49" s="17">
        <f t="shared" si="25"/>
        <v>212.6635413322587</v>
      </c>
      <c r="Q49" s="15">
        <v>2005</v>
      </c>
      <c r="R49" s="16">
        <f t="shared" si="14"/>
        <v>31.96961035424828</v>
      </c>
      <c r="S49" s="16">
        <f t="shared" si="14"/>
        <v>128.51813433371854</v>
      </c>
      <c r="T49" s="16">
        <f t="shared" si="15"/>
        <v>0</v>
      </c>
      <c r="U49" s="16">
        <f t="shared" si="16"/>
        <v>0</v>
      </c>
      <c r="V49" s="16">
        <f t="shared" si="17"/>
        <v>0</v>
      </c>
      <c r="W49" s="16">
        <f t="shared" si="18"/>
        <v>13.442349614510654</v>
      </c>
      <c r="X49" s="16">
        <f t="shared" si="19"/>
        <v>0</v>
      </c>
      <c r="Y49" s="16">
        <f t="shared" si="20"/>
        <v>4.599009228068095</v>
      </c>
      <c r="Z49" s="16">
        <f t="shared" si="21"/>
        <v>7.808801589550239</v>
      </c>
      <c r="AA49" s="16">
        <f t="shared" si="22"/>
        <v>0</v>
      </c>
      <c r="AB49" s="16">
        <f t="shared" si="23"/>
        <v>7.147309034250889</v>
      </c>
      <c r="AC49" s="16">
        <f t="shared" si="24"/>
        <v>8.605873766242395</v>
      </c>
      <c r="AD49" s="17">
        <f t="shared" si="26"/>
        <v>202.09108792058908</v>
      </c>
      <c r="AE49" s="29"/>
    </row>
    <row r="50" spans="2:31" ht="12.75">
      <c r="B50" s="15">
        <v>2006</v>
      </c>
      <c r="C50" s="16">
        <f t="shared" si="2"/>
        <v>42.65704341965146</v>
      </c>
      <c r="D50" s="16">
        <f t="shared" si="3"/>
        <v>130.21726167988243</v>
      </c>
      <c r="E50" s="16">
        <f t="shared" si="4"/>
        <v>0</v>
      </c>
      <c r="F50" s="16">
        <f t="shared" si="5"/>
        <v>0</v>
      </c>
      <c r="G50" s="16">
        <f t="shared" si="6"/>
        <v>0</v>
      </c>
      <c r="H50" s="16">
        <f t="shared" si="7"/>
        <v>16.345163910127255</v>
      </c>
      <c r="I50" s="16">
        <f t="shared" si="8"/>
        <v>0</v>
      </c>
      <c r="J50" s="16">
        <f t="shared" si="9"/>
        <v>4.508406824669885</v>
      </c>
      <c r="K50" s="16">
        <f t="shared" si="10"/>
        <v>7.696937738448383</v>
      </c>
      <c r="L50" s="16">
        <f t="shared" si="11"/>
        <v>0</v>
      </c>
      <c r="M50" s="16">
        <f t="shared" si="12"/>
        <v>6.4858316871567085</v>
      </c>
      <c r="N50" s="16">
        <f t="shared" si="13"/>
        <v>9.950642010093059</v>
      </c>
      <c r="O50" s="17">
        <f t="shared" si="25"/>
        <v>217.8612872700292</v>
      </c>
      <c r="Q50" s="15">
        <v>2006</v>
      </c>
      <c r="R50" s="16">
        <f t="shared" si="14"/>
        <v>32.422641015827814</v>
      </c>
      <c r="S50" s="16">
        <f t="shared" si="14"/>
        <v>130.64889153344453</v>
      </c>
      <c r="T50" s="16">
        <f t="shared" si="15"/>
        <v>0</v>
      </c>
      <c r="U50" s="16">
        <f t="shared" si="16"/>
        <v>0</v>
      </c>
      <c r="V50" s="16">
        <f t="shared" si="17"/>
        <v>0</v>
      </c>
      <c r="W50" s="16">
        <f t="shared" si="18"/>
        <v>16.38621045505874</v>
      </c>
      <c r="X50" s="16">
        <f t="shared" si="19"/>
        <v>0</v>
      </c>
      <c r="Y50" s="16">
        <f t="shared" si="20"/>
        <v>4.508406824669885</v>
      </c>
      <c r="Z50" s="16">
        <f t="shared" si="21"/>
        <v>7.989688936562987</v>
      </c>
      <c r="AA50" s="16">
        <f t="shared" si="22"/>
        <v>0</v>
      </c>
      <c r="AB50" s="16">
        <f t="shared" si="23"/>
        <v>6.487563261596102</v>
      </c>
      <c r="AC50" s="16">
        <f t="shared" si="24"/>
        <v>10.032074796616326</v>
      </c>
      <c r="AD50" s="17">
        <f t="shared" si="26"/>
        <v>208.4754768237764</v>
      </c>
      <c r="AE50" s="29"/>
    </row>
    <row r="51" spans="2:31" ht="12.75">
      <c r="B51" s="15">
        <v>2007</v>
      </c>
      <c r="C51" s="16">
        <f t="shared" si="2"/>
        <v>0</v>
      </c>
      <c r="D51" s="16">
        <f t="shared" si="3"/>
        <v>0</v>
      </c>
      <c r="E51" s="16">
        <f t="shared" si="4"/>
        <v>0</v>
      </c>
      <c r="F51" s="16">
        <f t="shared" si="5"/>
        <v>0</v>
      </c>
      <c r="G51" s="16">
        <f t="shared" si="6"/>
        <v>0</v>
      </c>
      <c r="H51" s="16">
        <f t="shared" si="7"/>
        <v>0</v>
      </c>
      <c r="I51" s="16">
        <f t="shared" si="8"/>
        <v>0</v>
      </c>
      <c r="J51" s="16">
        <f t="shared" si="9"/>
        <v>0</v>
      </c>
      <c r="K51" s="16">
        <f t="shared" si="10"/>
        <v>0</v>
      </c>
      <c r="L51" s="16">
        <f t="shared" si="11"/>
        <v>0</v>
      </c>
      <c r="M51" s="16">
        <f t="shared" si="12"/>
        <v>0</v>
      </c>
      <c r="N51" s="16">
        <f t="shared" si="13"/>
        <v>0</v>
      </c>
      <c r="O51" s="17">
        <f t="shared" si="25"/>
        <v>0</v>
      </c>
      <c r="Q51" s="15">
        <v>2007</v>
      </c>
      <c r="R51" s="16">
        <f t="shared" si="14"/>
        <v>0</v>
      </c>
      <c r="S51" s="16">
        <f t="shared" si="14"/>
        <v>0</v>
      </c>
      <c r="T51" s="16">
        <f t="shared" si="15"/>
        <v>0</v>
      </c>
      <c r="U51" s="16">
        <f t="shared" si="16"/>
        <v>0</v>
      </c>
      <c r="V51" s="16">
        <f t="shared" si="17"/>
        <v>0</v>
      </c>
      <c r="W51" s="16">
        <f t="shared" si="18"/>
        <v>0</v>
      </c>
      <c r="X51" s="16">
        <f t="shared" si="19"/>
        <v>0</v>
      </c>
      <c r="Y51" s="16">
        <f t="shared" si="20"/>
        <v>0</v>
      </c>
      <c r="Z51" s="16">
        <f t="shared" si="21"/>
        <v>0</v>
      </c>
      <c r="AA51" s="16">
        <f t="shared" si="22"/>
        <v>0</v>
      </c>
      <c r="AB51" s="16">
        <f t="shared" si="23"/>
        <v>0</v>
      </c>
      <c r="AC51" s="16">
        <f t="shared" si="24"/>
        <v>0</v>
      </c>
      <c r="AD51" s="17">
        <f t="shared" si="26"/>
        <v>0</v>
      </c>
      <c r="AE51" s="29"/>
    </row>
    <row r="52" spans="2:31" ht="12.75">
      <c r="B52" s="15">
        <v>2008</v>
      </c>
      <c r="C52" s="16">
        <f t="shared" si="2"/>
        <v>0</v>
      </c>
      <c r="D52" s="16">
        <f t="shared" si="3"/>
        <v>0</v>
      </c>
      <c r="E52" s="16">
        <f t="shared" si="4"/>
        <v>0</v>
      </c>
      <c r="F52" s="16">
        <f t="shared" si="5"/>
        <v>0</v>
      </c>
      <c r="G52" s="16">
        <f t="shared" si="6"/>
        <v>0</v>
      </c>
      <c r="H52" s="16">
        <f t="shared" si="7"/>
        <v>0</v>
      </c>
      <c r="I52" s="16">
        <f t="shared" si="8"/>
        <v>0</v>
      </c>
      <c r="J52" s="16">
        <f t="shared" si="9"/>
        <v>0</v>
      </c>
      <c r="K52" s="16">
        <f t="shared" si="10"/>
        <v>0</v>
      </c>
      <c r="L52" s="16">
        <f t="shared" si="11"/>
        <v>0</v>
      </c>
      <c r="M52" s="16">
        <f t="shared" si="12"/>
        <v>0</v>
      </c>
      <c r="N52" s="16">
        <f t="shared" si="13"/>
        <v>0</v>
      </c>
      <c r="O52" s="17">
        <f t="shared" si="25"/>
        <v>0</v>
      </c>
      <c r="Q52" s="15">
        <v>2008</v>
      </c>
      <c r="R52" s="16">
        <f t="shared" si="14"/>
        <v>0</v>
      </c>
      <c r="S52" s="16">
        <f t="shared" si="14"/>
        <v>0</v>
      </c>
      <c r="T52" s="16">
        <f t="shared" si="15"/>
        <v>0</v>
      </c>
      <c r="U52" s="16">
        <f t="shared" si="16"/>
        <v>0</v>
      </c>
      <c r="V52" s="16">
        <f t="shared" si="17"/>
        <v>0</v>
      </c>
      <c r="W52" s="16">
        <f t="shared" si="18"/>
        <v>0</v>
      </c>
      <c r="X52" s="16">
        <f t="shared" si="19"/>
        <v>0</v>
      </c>
      <c r="Y52" s="16">
        <f t="shared" si="20"/>
        <v>0</v>
      </c>
      <c r="Z52" s="16">
        <f t="shared" si="21"/>
        <v>0</v>
      </c>
      <c r="AA52" s="16">
        <f t="shared" si="22"/>
        <v>0</v>
      </c>
      <c r="AB52" s="16">
        <f t="shared" si="23"/>
        <v>0</v>
      </c>
      <c r="AC52" s="16">
        <f t="shared" si="24"/>
        <v>0</v>
      </c>
      <c r="AD52" s="17">
        <f t="shared" si="26"/>
        <v>0</v>
      </c>
      <c r="AE52" s="29"/>
    </row>
    <row r="53" spans="2:31" ht="12.75">
      <c r="B53" s="15">
        <v>2009</v>
      </c>
      <c r="C53" s="16">
        <f t="shared" si="2"/>
        <v>0</v>
      </c>
      <c r="D53" s="16">
        <f t="shared" si="3"/>
        <v>0</v>
      </c>
      <c r="E53" s="16">
        <f t="shared" si="4"/>
        <v>0</v>
      </c>
      <c r="F53" s="16">
        <f t="shared" si="5"/>
        <v>0</v>
      </c>
      <c r="G53" s="16">
        <f t="shared" si="6"/>
        <v>0</v>
      </c>
      <c r="H53" s="16">
        <f t="shared" si="7"/>
        <v>0</v>
      </c>
      <c r="I53" s="16">
        <f t="shared" si="8"/>
        <v>0</v>
      </c>
      <c r="J53" s="16">
        <f t="shared" si="9"/>
        <v>0</v>
      </c>
      <c r="K53" s="16">
        <f t="shared" si="10"/>
        <v>0</v>
      </c>
      <c r="L53" s="16">
        <f t="shared" si="11"/>
        <v>0</v>
      </c>
      <c r="M53" s="16">
        <f t="shared" si="12"/>
        <v>0</v>
      </c>
      <c r="N53" s="16">
        <f t="shared" si="13"/>
        <v>0</v>
      </c>
      <c r="O53" s="17">
        <f t="shared" si="25"/>
        <v>0</v>
      </c>
      <c r="Q53" s="15">
        <v>2009</v>
      </c>
      <c r="R53" s="16">
        <f t="shared" si="14"/>
        <v>0</v>
      </c>
      <c r="S53" s="16">
        <f t="shared" si="14"/>
        <v>0</v>
      </c>
      <c r="T53" s="16">
        <f t="shared" si="15"/>
        <v>0</v>
      </c>
      <c r="U53" s="16">
        <f t="shared" si="16"/>
        <v>0</v>
      </c>
      <c r="V53" s="16">
        <f t="shared" si="17"/>
        <v>0</v>
      </c>
      <c r="W53" s="16">
        <f t="shared" si="18"/>
        <v>0</v>
      </c>
      <c r="X53" s="16">
        <f t="shared" si="19"/>
        <v>0</v>
      </c>
      <c r="Y53" s="16">
        <f t="shared" si="20"/>
        <v>0</v>
      </c>
      <c r="Z53" s="16">
        <f t="shared" si="21"/>
        <v>0</v>
      </c>
      <c r="AA53" s="16">
        <f t="shared" si="22"/>
        <v>0</v>
      </c>
      <c r="AB53" s="16">
        <f t="shared" si="23"/>
        <v>0</v>
      </c>
      <c r="AC53" s="16">
        <f t="shared" si="24"/>
        <v>0</v>
      </c>
      <c r="AD53" s="17">
        <f t="shared" si="26"/>
        <v>0</v>
      </c>
      <c r="AE53" s="29"/>
    </row>
    <row r="54" spans="2:31" ht="12.75">
      <c r="B54" s="15">
        <v>2010</v>
      </c>
      <c r="C54" s="16">
        <f t="shared" si="2"/>
        <v>0</v>
      </c>
      <c r="D54" s="16">
        <f t="shared" si="3"/>
        <v>0</v>
      </c>
      <c r="E54" s="16">
        <f t="shared" si="4"/>
        <v>0</v>
      </c>
      <c r="F54" s="16">
        <f t="shared" si="5"/>
        <v>0</v>
      </c>
      <c r="G54" s="16">
        <f t="shared" si="6"/>
        <v>0</v>
      </c>
      <c r="H54" s="16">
        <f t="shared" si="7"/>
        <v>0</v>
      </c>
      <c r="I54" s="16">
        <f t="shared" si="8"/>
        <v>0</v>
      </c>
      <c r="J54" s="16">
        <f t="shared" si="9"/>
        <v>0</v>
      </c>
      <c r="K54" s="16">
        <f t="shared" si="10"/>
        <v>0</v>
      </c>
      <c r="L54" s="16">
        <f t="shared" si="11"/>
        <v>0</v>
      </c>
      <c r="M54" s="16">
        <f t="shared" si="12"/>
        <v>0</v>
      </c>
      <c r="N54" s="16">
        <f t="shared" si="13"/>
        <v>0</v>
      </c>
      <c r="O54" s="17">
        <f t="shared" si="25"/>
        <v>0</v>
      </c>
      <c r="Q54" s="15">
        <v>2010</v>
      </c>
      <c r="R54" s="16">
        <f t="shared" si="14"/>
        <v>0</v>
      </c>
      <c r="S54" s="16">
        <f t="shared" si="14"/>
        <v>0</v>
      </c>
      <c r="T54" s="16">
        <f t="shared" si="15"/>
        <v>0</v>
      </c>
      <c r="U54" s="16">
        <f t="shared" si="16"/>
        <v>0</v>
      </c>
      <c r="V54" s="16">
        <f t="shared" si="17"/>
        <v>0</v>
      </c>
      <c r="W54" s="16">
        <f t="shared" si="18"/>
        <v>0</v>
      </c>
      <c r="X54" s="16">
        <f t="shared" si="19"/>
        <v>0</v>
      </c>
      <c r="Y54" s="16">
        <f t="shared" si="20"/>
        <v>0</v>
      </c>
      <c r="Z54" s="16">
        <f t="shared" si="21"/>
        <v>0</v>
      </c>
      <c r="AA54" s="16">
        <f t="shared" si="22"/>
        <v>0</v>
      </c>
      <c r="AB54" s="16">
        <f t="shared" si="23"/>
        <v>0</v>
      </c>
      <c r="AC54" s="16">
        <f t="shared" si="24"/>
        <v>0</v>
      </c>
      <c r="AD54" s="17">
        <f t="shared" si="26"/>
        <v>0</v>
      </c>
      <c r="AE54" s="29"/>
    </row>
    <row r="55" spans="2:31" ht="12.75">
      <c r="B55" s="15">
        <v>2011</v>
      </c>
      <c r="C55" s="16">
        <f t="shared" si="2"/>
        <v>0</v>
      </c>
      <c r="D55" s="16">
        <f t="shared" si="3"/>
        <v>0</v>
      </c>
      <c r="E55" s="16">
        <f t="shared" si="4"/>
        <v>0</v>
      </c>
      <c r="F55" s="16">
        <f t="shared" si="5"/>
        <v>0</v>
      </c>
      <c r="G55" s="16">
        <f t="shared" si="6"/>
        <v>0</v>
      </c>
      <c r="H55" s="16">
        <f t="shared" si="7"/>
        <v>0</v>
      </c>
      <c r="I55" s="16">
        <f t="shared" si="8"/>
        <v>0</v>
      </c>
      <c r="J55" s="16">
        <f t="shared" si="9"/>
        <v>0</v>
      </c>
      <c r="K55" s="16">
        <f t="shared" si="10"/>
        <v>0</v>
      </c>
      <c r="L55" s="16">
        <f t="shared" si="11"/>
        <v>0</v>
      </c>
      <c r="M55" s="16">
        <f t="shared" si="12"/>
        <v>0</v>
      </c>
      <c r="N55" s="16">
        <f t="shared" si="13"/>
        <v>0</v>
      </c>
      <c r="O55" s="17">
        <f t="shared" si="25"/>
        <v>0</v>
      </c>
      <c r="Q55" s="15">
        <v>2011</v>
      </c>
      <c r="R55" s="16">
        <f t="shared" si="14"/>
        <v>0</v>
      </c>
      <c r="S55" s="16">
        <f t="shared" si="14"/>
        <v>0</v>
      </c>
      <c r="T55" s="16">
        <f t="shared" si="15"/>
        <v>0</v>
      </c>
      <c r="U55" s="16">
        <f t="shared" si="16"/>
        <v>0</v>
      </c>
      <c r="V55" s="16">
        <f t="shared" si="17"/>
        <v>0</v>
      </c>
      <c r="W55" s="16">
        <f t="shared" si="18"/>
        <v>0</v>
      </c>
      <c r="X55" s="16">
        <f t="shared" si="19"/>
        <v>0</v>
      </c>
      <c r="Y55" s="16">
        <f t="shared" si="20"/>
        <v>0</v>
      </c>
      <c r="Z55" s="16">
        <f t="shared" si="21"/>
        <v>0</v>
      </c>
      <c r="AA55" s="16">
        <f t="shared" si="22"/>
        <v>0</v>
      </c>
      <c r="AB55" s="16">
        <f t="shared" si="23"/>
        <v>0</v>
      </c>
      <c r="AC55" s="16">
        <f t="shared" si="24"/>
        <v>0</v>
      </c>
      <c r="AD55" s="17">
        <f t="shared" si="26"/>
        <v>0</v>
      </c>
      <c r="AE55" s="29"/>
    </row>
    <row r="56" spans="2:31" ht="12.75">
      <c r="B56" s="15">
        <v>2012</v>
      </c>
      <c r="C56" s="16">
        <f t="shared" si="2"/>
        <v>0</v>
      </c>
      <c r="D56" s="16">
        <f t="shared" si="3"/>
        <v>0</v>
      </c>
      <c r="E56" s="16">
        <f t="shared" si="4"/>
        <v>0</v>
      </c>
      <c r="F56" s="16">
        <f t="shared" si="5"/>
        <v>0</v>
      </c>
      <c r="G56" s="16">
        <f t="shared" si="6"/>
        <v>0</v>
      </c>
      <c r="H56" s="16">
        <f t="shared" si="7"/>
        <v>0</v>
      </c>
      <c r="I56" s="16">
        <f t="shared" si="8"/>
        <v>0</v>
      </c>
      <c r="J56" s="16">
        <f t="shared" si="9"/>
        <v>0</v>
      </c>
      <c r="K56" s="16">
        <f t="shared" si="10"/>
        <v>0</v>
      </c>
      <c r="L56" s="16">
        <f t="shared" si="11"/>
        <v>0</v>
      </c>
      <c r="M56" s="16">
        <f t="shared" si="12"/>
        <v>0</v>
      </c>
      <c r="N56" s="16">
        <f t="shared" si="13"/>
        <v>0</v>
      </c>
      <c r="O56" s="17">
        <f t="shared" si="25"/>
        <v>0</v>
      </c>
      <c r="Q56" s="15">
        <v>2012</v>
      </c>
      <c r="R56" s="16">
        <f t="shared" si="14"/>
        <v>0</v>
      </c>
      <c r="S56" s="16">
        <f t="shared" si="14"/>
        <v>0</v>
      </c>
      <c r="T56" s="16">
        <f t="shared" si="15"/>
        <v>0</v>
      </c>
      <c r="U56" s="16">
        <f t="shared" si="16"/>
        <v>0</v>
      </c>
      <c r="V56" s="16">
        <f t="shared" si="17"/>
        <v>0</v>
      </c>
      <c r="W56" s="16">
        <f t="shared" si="18"/>
        <v>0</v>
      </c>
      <c r="X56" s="16">
        <f t="shared" si="19"/>
        <v>0</v>
      </c>
      <c r="Y56" s="16">
        <f t="shared" si="20"/>
        <v>0</v>
      </c>
      <c r="Z56" s="16">
        <f t="shared" si="21"/>
        <v>0</v>
      </c>
      <c r="AA56" s="16">
        <f t="shared" si="22"/>
        <v>0</v>
      </c>
      <c r="AB56" s="16">
        <f t="shared" si="23"/>
        <v>0</v>
      </c>
      <c r="AC56" s="16">
        <f t="shared" si="24"/>
        <v>0</v>
      </c>
      <c r="AD56" s="17">
        <f t="shared" si="26"/>
        <v>0</v>
      </c>
      <c r="AE56" s="29"/>
    </row>
    <row r="58" spans="1:18" ht="12.75">
      <c r="A58" s="1" t="s">
        <v>30</v>
      </c>
      <c r="B58" s="14" t="s">
        <v>31</v>
      </c>
      <c r="Q58" s="31" t="s">
        <v>31</v>
      </c>
      <c r="R58" s="14"/>
    </row>
    <row r="59" spans="3:23" ht="12.75">
      <c r="C59" s="39" t="s">
        <v>36</v>
      </c>
      <c r="D59" s="40"/>
      <c r="E59" s="41" t="s">
        <v>37</v>
      </c>
      <c r="F59" s="41"/>
      <c r="G59" s="9" t="s">
        <v>33</v>
      </c>
      <c r="Q59" s="30"/>
      <c r="R59" s="39" t="s">
        <v>36</v>
      </c>
      <c r="S59" s="40"/>
      <c r="T59" s="41" t="s">
        <v>37</v>
      </c>
      <c r="U59" s="41"/>
      <c r="V59" s="9" t="s">
        <v>33</v>
      </c>
      <c r="W59" s="8"/>
    </row>
    <row r="60" spans="2:23" ht="12.75">
      <c r="B60" s="15" t="s">
        <v>0</v>
      </c>
      <c r="C60" s="9" t="s">
        <v>34</v>
      </c>
      <c r="D60" s="11" t="s">
        <v>32</v>
      </c>
      <c r="E60" s="9" t="s">
        <v>34</v>
      </c>
      <c r="F60" s="12" t="s">
        <v>32</v>
      </c>
      <c r="G60" s="9" t="s">
        <v>34</v>
      </c>
      <c r="Q60" s="15" t="s">
        <v>0</v>
      </c>
      <c r="R60" s="9" t="s">
        <v>34</v>
      </c>
      <c r="S60" s="11" t="s">
        <v>32</v>
      </c>
      <c r="T60" s="9" t="s">
        <v>34</v>
      </c>
      <c r="U60" s="12" t="s">
        <v>32</v>
      </c>
      <c r="V60" s="9" t="s">
        <v>34</v>
      </c>
      <c r="W60" s="8"/>
    </row>
    <row r="61" spans="2:23" ht="12.75">
      <c r="B61" s="15">
        <v>1990</v>
      </c>
      <c r="C61" s="16">
        <f>C7+D7+H7+K7+M7+N7</f>
        <v>3052.9397667798103</v>
      </c>
      <c r="D61" s="16">
        <f>C34+D34+H34+K34+M34+N34</f>
        <v>204.0810810265998</v>
      </c>
      <c r="E61" s="16">
        <f>J7</f>
        <v>76.73378814369784</v>
      </c>
      <c r="F61" s="16">
        <f>J34</f>
        <v>5.647606807376161</v>
      </c>
      <c r="G61" s="16">
        <f>E7</f>
        <v>4755.094980090512</v>
      </c>
      <c r="Q61" s="15">
        <v>1990</v>
      </c>
      <c r="R61" s="16">
        <f>R7+S7+W7+Z7+AB7+AC7</f>
        <v>3085.581393550259</v>
      </c>
      <c r="S61" s="16">
        <f>R34+S34+W34+Z34+AB34+AC34</f>
        <v>193.56458031092603</v>
      </c>
      <c r="T61" s="16">
        <f>Y7</f>
        <v>76.73378814369784</v>
      </c>
      <c r="U61" s="16">
        <f>Y34</f>
        <v>5.647606807376161</v>
      </c>
      <c r="V61" s="16">
        <f>T7</f>
        <v>4756.680169831318</v>
      </c>
      <c r="W61" s="8"/>
    </row>
    <row r="62" spans="2:23" ht="12.75">
      <c r="B62" s="15">
        <v>1991</v>
      </c>
      <c r="C62" s="16">
        <f aca="true" t="shared" si="27" ref="C62:C83">C8+D8+H8+K8+M8+N8</f>
        <v>3178.5715040291298</v>
      </c>
      <c r="D62" s="16">
        <f aca="true" t="shared" si="28" ref="D62:D83">C35+D35+H35+K35+M35+N35</f>
        <v>213.25714259259132</v>
      </c>
      <c r="E62" s="16">
        <f aca="true" t="shared" si="29" ref="E62:E83">J8</f>
        <v>70.253571415758</v>
      </c>
      <c r="F62" s="16">
        <f aca="true" t="shared" si="30" ref="F62:F83">J35</f>
        <v>5.1706628561997885</v>
      </c>
      <c r="G62" s="16">
        <f aca="true" t="shared" si="31" ref="G62:G83">E8</f>
        <v>4775.61565018294</v>
      </c>
      <c r="Q62" s="15">
        <v>1991</v>
      </c>
      <c r="R62" s="16">
        <f aca="true" t="shared" si="32" ref="R62:R83">R8+S8+W8+Z8+AB8+AC8</f>
        <v>3168.0346760380608</v>
      </c>
      <c r="S62" s="16">
        <f aca="true" t="shared" si="33" ref="S62:S83">R35+S35+W35+Z35+AB35+AC35</f>
        <v>200.06152636904062</v>
      </c>
      <c r="T62" s="16">
        <f aca="true" t="shared" si="34" ref="T62:T83">Y8</f>
        <v>70.253571415758</v>
      </c>
      <c r="U62" s="16">
        <f aca="true" t="shared" si="35" ref="U62:U83">Y35</f>
        <v>5.1706628561997885</v>
      </c>
      <c r="V62" s="16">
        <f aca="true" t="shared" si="36" ref="V62:V83">T8</f>
        <v>4775.1001219375</v>
      </c>
      <c r="W62" s="8"/>
    </row>
    <row r="63" spans="2:23" ht="12.75">
      <c r="B63" s="15">
        <v>1992</v>
      </c>
      <c r="C63" s="16">
        <f t="shared" si="27"/>
        <v>3508.0360333764975</v>
      </c>
      <c r="D63" s="16">
        <f t="shared" si="28"/>
        <v>236.121514243504</v>
      </c>
      <c r="E63" s="16">
        <f t="shared" si="29"/>
        <v>70.36040182176198</v>
      </c>
      <c r="F63" s="16">
        <f t="shared" si="30"/>
        <v>5.178525574081682</v>
      </c>
      <c r="G63" s="16">
        <f t="shared" si="31"/>
        <v>5024.508798093808</v>
      </c>
      <c r="Q63" s="15">
        <v>1992</v>
      </c>
      <c r="R63" s="16">
        <f t="shared" si="32"/>
        <v>3521.6122167804533</v>
      </c>
      <c r="S63" s="16">
        <f t="shared" si="33"/>
        <v>224.25163928739357</v>
      </c>
      <c r="T63" s="16">
        <f t="shared" si="34"/>
        <v>70.36040182176198</v>
      </c>
      <c r="U63" s="16">
        <f t="shared" si="35"/>
        <v>5.178525574081682</v>
      </c>
      <c r="V63" s="16">
        <f t="shared" si="36"/>
        <v>5025.176028719634</v>
      </c>
      <c r="W63" s="8"/>
    </row>
    <row r="64" spans="2:23" ht="12.75">
      <c r="B64" s="15">
        <v>1993</v>
      </c>
      <c r="C64" s="16">
        <f t="shared" si="27"/>
        <v>3373.533083842487</v>
      </c>
      <c r="D64" s="16">
        <f t="shared" si="28"/>
        <v>221.24006373233289</v>
      </c>
      <c r="E64" s="16">
        <f t="shared" si="29"/>
        <v>67.29429593989127</v>
      </c>
      <c r="F64" s="16">
        <f t="shared" si="30"/>
        <v>4.952860181175997</v>
      </c>
      <c r="G64" s="16">
        <f t="shared" si="31"/>
        <v>4944.7910588255745</v>
      </c>
      <c r="Q64" s="15">
        <v>1993</v>
      </c>
      <c r="R64" s="16">
        <f t="shared" si="32"/>
        <v>3386.37072766982</v>
      </c>
      <c r="S64" s="16">
        <f t="shared" si="33"/>
        <v>209.43031381025096</v>
      </c>
      <c r="T64" s="16">
        <f t="shared" si="34"/>
        <v>67.29429593989127</v>
      </c>
      <c r="U64" s="16">
        <f t="shared" si="35"/>
        <v>4.952860181175997</v>
      </c>
      <c r="V64" s="16">
        <f t="shared" si="36"/>
        <v>4945.436820358238</v>
      </c>
      <c r="W64" s="8"/>
    </row>
    <row r="65" spans="2:23" ht="12.75">
      <c r="B65" s="15">
        <v>1994</v>
      </c>
      <c r="C65" s="16">
        <f t="shared" si="27"/>
        <v>3364.543428673955</v>
      </c>
      <c r="D65" s="16">
        <f t="shared" si="28"/>
        <v>220.16653135810483</v>
      </c>
      <c r="E65" s="16">
        <f t="shared" si="29"/>
        <v>73.52178284555627</v>
      </c>
      <c r="F65" s="16">
        <f t="shared" si="30"/>
        <v>5.411203217432941</v>
      </c>
      <c r="G65" s="16">
        <f t="shared" si="31"/>
        <v>4620.3442326934155</v>
      </c>
      <c r="Q65" s="15">
        <v>1994</v>
      </c>
      <c r="R65" s="16">
        <f t="shared" si="32"/>
        <v>3403.270039824536</v>
      </c>
      <c r="S65" s="16">
        <f t="shared" si="33"/>
        <v>209.95007725864528</v>
      </c>
      <c r="T65" s="16">
        <f t="shared" si="34"/>
        <v>73.52178284555627</v>
      </c>
      <c r="U65" s="16">
        <f t="shared" si="35"/>
        <v>5.411203217432941</v>
      </c>
      <c r="V65" s="16">
        <f t="shared" si="36"/>
        <v>4622.288351482239</v>
      </c>
      <c r="W65" s="8"/>
    </row>
    <row r="66" spans="2:23" ht="12.75">
      <c r="B66" s="15">
        <v>1995</v>
      </c>
      <c r="C66" s="16">
        <f t="shared" si="27"/>
        <v>2913.642321925479</v>
      </c>
      <c r="D66" s="16">
        <f t="shared" si="28"/>
        <v>185.56695836043002</v>
      </c>
      <c r="E66" s="16">
        <f t="shared" si="29"/>
        <v>71.9506799865437</v>
      </c>
      <c r="F66" s="16">
        <f t="shared" si="30"/>
        <v>5.295570047009616</v>
      </c>
      <c r="G66" s="16">
        <f t="shared" si="31"/>
        <v>3432.680636590079</v>
      </c>
      <c r="Q66" s="15">
        <v>1995</v>
      </c>
      <c r="R66" s="16">
        <f t="shared" si="32"/>
        <v>2927.5360431239847</v>
      </c>
      <c r="S66" s="16">
        <f t="shared" si="33"/>
        <v>176.131476242262</v>
      </c>
      <c r="T66" s="16">
        <f t="shared" si="34"/>
        <v>71.9506799865437</v>
      </c>
      <c r="U66" s="16">
        <f t="shared" si="35"/>
        <v>5.295570047009616</v>
      </c>
      <c r="V66" s="16">
        <f t="shared" si="36"/>
        <v>3433.405308127335</v>
      </c>
      <c r="W66" s="8"/>
    </row>
    <row r="67" spans="2:23" ht="12.75">
      <c r="B67" s="15">
        <v>1996</v>
      </c>
      <c r="C67" s="16">
        <f t="shared" si="27"/>
        <v>3063.460740208299</v>
      </c>
      <c r="D67" s="16">
        <f t="shared" si="28"/>
        <v>192.77514998632682</v>
      </c>
      <c r="E67" s="16">
        <f t="shared" si="29"/>
        <v>71.41560365283458</v>
      </c>
      <c r="F67" s="16">
        <f t="shared" si="30"/>
        <v>5.256188428848624</v>
      </c>
      <c r="G67" s="16">
        <f t="shared" si="31"/>
        <v>3531.107829471778</v>
      </c>
      <c r="Q67" s="15">
        <v>1996</v>
      </c>
      <c r="R67" s="16">
        <f t="shared" si="32"/>
        <v>3051.6224278948534</v>
      </c>
      <c r="S67" s="16">
        <f t="shared" si="33"/>
        <v>181.73379300978274</v>
      </c>
      <c r="T67" s="16">
        <f t="shared" si="34"/>
        <v>71.41560365283458</v>
      </c>
      <c r="U67" s="16">
        <f t="shared" si="35"/>
        <v>5.256188428848624</v>
      </c>
      <c r="V67" s="16">
        <f t="shared" si="36"/>
        <v>3530.4891065222337</v>
      </c>
      <c r="W67" s="8"/>
    </row>
    <row r="68" spans="2:23" ht="12.75">
      <c r="B68" s="15">
        <v>1997</v>
      </c>
      <c r="C68" s="16">
        <f t="shared" si="27"/>
        <v>3279.966552300275</v>
      </c>
      <c r="D68" s="16">
        <f t="shared" si="28"/>
        <v>205.86670256066682</v>
      </c>
      <c r="E68" s="16">
        <f t="shared" si="29"/>
        <v>77.24975176961716</v>
      </c>
      <c r="F68" s="16">
        <f t="shared" si="30"/>
        <v>5.685581730243823</v>
      </c>
      <c r="G68" s="16">
        <f t="shared" si="31"/>
        <v>3761.6025705565135</v>
      </c>
      <c r="Q68" s="15">
        <v>1997</v>
      </c>
      <c r="R68" s="16">
        <f t="shared" si="32"/>
        <v>3301.9441002623266</v>
      </c>
      <c r="S68" s="16">
        <f t="shared" si="33"/>
        <v>196.4875260182205</v>
      </c>
      <c r="T68" s="16">
        <f t="shared" si="34"/>
        <v>77.24975176961716</v>
      </c>
      <c r="U68" s="16">
        <f t="shared" si="35"/>
        <v>5.685581730243823</v>
      </c>
      <c r="V68" s="16">
        <f t="shared" si="36"/>
        <v>3762.7406595948955</v>
      </c>
      <c r="W68" s="8"/>
    </row>
    <row r="69" spans="2:23" ht="12.75">
      <c r="B69" s="15">
        <v>1998</v>
      </c>
      <c r="C69" s="16">
        <f t="shared" si="27"/>
        <v>3268.683116100635</v>
      </c>
      <c r="D69" s="16">
        <f t="shared" si="28"/>
        <v>202.15858584365154</v>
      </c>
      <c r="E69" s="16">
        <f t="shared" si="29"/>
        <v>73.59912671065005</v>
      </c>
      <c r="F69" s="16">
        <f t="shared" si="30"/>
        <v>5.416895725903843</v>
      </c>
      <c r="G69" s="16">
        <f t="shared" si="31"/>
        <v>4164.034166085861</v>
      </c>
      <c r="Q69" s="15">
        <v>1998</v>
      </c>
      <c r="R69" s="16">
        <f t="shared" si="32"/>
        <v>3282.063598269484</v>
      </c>
      <c r="S69" s="16">
        <f t="shared" si="33"/>
        <v>192.04758564315472</v>
      </c>
      <c r="T69" s="16">
        <f t="shared" si="34"/>
        <v>73.59912671065005</v>
      </c>
      <c r="U69" s="16">
        <f t="shared" si="35"/>
        <v>5.416895725903843</v>
      </c>
      <c r="V69" s="16">
        <f t="shared" si="36"/>
        <v>4164.723709283383</v>
      </c>
      <c r="W69" s="8"/>
    </row>
    <row r="70" spans="2:23" ht="12.75">
      <c r="B70" s="15">
        <v>1999</v>
      </c>
      <c r="C70" s="16">
        <f t="shared" si="27"/>
        <v>3365.443010692324</v>
      </c>
      <c r="D70" s="16">
        <f t="shared" si="28"/>
        <v>210.88008185276246</v>
      </c>
      <c r="E70" s="16">
        <f t="shared" si="29"/>
        <v>71.98664290769881</v>
      </c>
      <c r="F70" s="16">
        <f t="shared" si="30"/>
        <v>5.2982169180066325</v>
      </c>
      <c r="G70" s="16">
        <f t="shared" si="31"/>
        <v>4397.501596007032</v>
      </c>
      <c r="Q70" s="15">
        <v>1999</v>
      </c>
      <c r="R70" s="16">
        <f t="shared" si="32"/>
        <v>3384.8600462627396</v>
      </c>
      <c r="S70" s="16">
        <f t="shared" si="33"/>
        <v>201.20436691804605</v>
      </c>
      <c r="T70" s="16">
        <f t="shared" si="34"/>
        <v>71.98664290769881</v>
      </c>
      <c r="U70" s="16">
        <f t="shared" si="35"/>
        <v>5.2982169180066325</v>
      </c>
      <c r="V70" s="16">
        <f t="shared" si="36"/>
        <v>4398.50218940001</v>
      </c>
      <c r="W70" s="8"/>
    </row>
    <row r="71" spans="2:23" ht="12.75">
      <c r="B71" s="15">
        <v>2000</v>
      </c>
      <c r="C71" s="16">
        <f t="shared" si="27"/>
        <v>3747.290573266469</v>
      </c>
      <c r="D71" s="16">
        <f t="shared" si="28"/>
        <v>231.56147011877934</v>
      </c>
      <c r="E71" s="16">
        <f t="shared" si="29"/>
        <v>84.33263980318281</v>
      </c>
      <c r="F71" s="16">
        <f t="shared" si="30"/>
        <v>6.206882289514255</v>
      </c>
      <c r="G71" s="16">
        <f t="shared" si="31"/>
        <v>4961.101441292411</v>
      </c>
      <c r="Q71" s="15">
        <v>2000</v>
      </c>
      <c r="R71" s="16">
        <f t="shared" si="32"/>
        <v>3782.3949963654336</v>
      </c>
      <c r="S71" s="16">
        <f t="shared" si="33"/>
        <v>221.9318065750137</v>
      </c>
      <c r="T71" s="16">
        <f t="shared" si="34"/>
        <v>84.33263980318281</v>
      </c>
      <c r="U71" s="16">
        <f t="shared" si="35"/>
        <v>6.206882289514255</v>
      </c>
      <c r="V71" s="16">
        <f t="shared" si="36"/>
        <v>4962.961131741896</v>
      </c>
      <c r="W71" s="8"/>
    </row>
    <row r="72" spans="2:23" ht="12.75">
      <c r="B72" s="15">
        <v>2001</v>
      </c>
      <c r="C72" s="16">
        <f t="shared" si="27"/>
        <v>3937.756544754323</v>
      </c>
      <c r="D72" s="16">
        <f t="shared" si="28"/>
        <v>246.38955956597277</v>
      </c>
      <c r="E72" s="16">
        <f t="shared" si="29"/>
        <v>91.26619833017007</v>
      </c>
      <c r="F72" s="16">
        <f t="shared" si="30"/>
        <v>6.717192197100517</v>
      </c>
      <c r="G72" s="16">
        <f t="shared" si="31"/>
        <v>5191.50516624009</v>
      </c>
      <c r="Q72" s="15">
        <v>2001</v>
      </c>
      <c r="R72" s="16">
        <f t="shared" si="32"/>
        <v>3960.405530471747</v>
      </c>
      <c r="S72" s="16">
        <f t="shared" si="33"/>
        <v>235.67214502526167</v>
      </c>
      <c r="T72" s="16">
        <f t="shared" si="34"/>
        <v>91.26619833017007</v>
      </c>
      <c r="U72" s="16">
        <f t="shared" si="35"/>
        <v>6.717192197100517</v>
      </c>
      <c r="V72" s="16">
        <f t="shared" si="36"/>
        <v>5192.710258053074</v>
      </c>
      <c r="W72" s="8"/>
    </row>
    <row r="73" spans="2:23" ht="12.75">
      <c r="B73" s="15">
        <v>2002</v>
      </c>
      <c r="C73" s="16">
        <f t="shared" si="27"/>
        <v>3902.0702951506705</v>
      </c>
      <c r="D73" s="16">
        <f t="shared" si="28"/>
        <v>247.7252444819131</v>
      </c>
      <c r="E73" s="16">
        <f t="shared" si="29"/>
        <v>77.82978114487776</v>
      </c>
      <c r="F73" s="16">
        <f t="shared" si="30"/>
        <v>5.7282718922630025</v>
      </c>
      <c r="G73" s="16">
        <f t="shared" si="31"/>
        <v>5182.935679106385</v>
      </c>
      <c r="Q73" s="15">
        <v>2002</v>
      </c>
      <c r="R73" s="16">
        <f t="shared" si="32"/>
        <v>3932.329406539267</v>
      </c>
      <c r="S73" s="16">
        <f t="shared" si="33"/>
        <v>238.04659199439328</v>
      </c>
      <c r="T73" s="16">
        <f t="shared" si="34"/>
        <v>77.82978114487776</v>
      </c>
      <c r="U73" s="16">
        <f t="shared" si="35"/>
        <v>5.7282718922630025</v>
      </c>
      <c r="V73" s="16">
        <f t="shared" si="36"/>
        <v>5184.543833045984</v>
      </c>
      <c r="W73" s="8"/>
    </row>
    <row r="74" spans="2:23" ht="12.75">
      <c r="B74" s="15">
        <v>2003</v>
      </c>
      <c r="C74" s="16">
        <f t="shared" si="27"/>
        <v>3946.5836896563974</v>
      </c>
      <c r="D74" s="16">
        <f t="shared" si="28"/>
        <v>251.44099219637815</v>
      </c>
      <c r="E74" s="16">
        <f t="shared" si="29"/>
        <v>76.24478121231282</v>
      </c>
      <c r="F74" s="16">
        <f t="shared" si="30"/>
        <v>5.611615897226223</v>
      </c>
      <c r="G74" s="16">
        <f t="shared" si="31"/>
        <v>5353.277124324615</v>
      </c>
      <c r="Q74" s="15">
        <v>2003</v>
      </c>
      <c r="R74" s="16">
        <f t="shared" si="32"/>
        <v>3961.5046441975865</v>
      </c>
      <c r="S74" s="16">
        <f t="shared" si="33"/>
        <v>240.68084262459158</v>
      </c>
      <c r="T74" s="16">
        <f t="shared" si="34"/>
        <v>76.24478121231282</v>
      </c>
      <c r="U74" s="16">
        <f t="shared" si="35"/>
        <v>5.611615897226223</v>
      </c>
      <c r="V74" s="16">
        <f t="shared" si="36"/>
        <v>5354.084141239421</v>
      </c>
      <c r="W74" s="8"/>
    </row>
    <row r="75" spans="2:23" ht="12.75">
      <c r="B75" s="15">
        <v>2004</v>
      </c>
      <c r="C75" s="16">
        <f t="shared" si="27"/>
        <v>3564.8998863699426</v>
      </c>
      <c r="D75" s="16">
        <f t="shared" si="28"/>
        <v>218.4195738897891</v>
      </c>
      <c r="E75" s="16">
        <f t="shared" si="29"/>
        <v>69.07320161724185</v>
      </c>
      <c r="F75" s="16">
        <f t="shared" si="30"/>
        <v>5.0837876390289995</v>
      </c>
      <c r="G75" s="16">
        <f t="shared" si="31"/>
        <v>5349.288150353327</v>
      </c>
      <c r="Q75" s="15">
        <v>2004</v>
      </c>
      <c r="R75" s="16">
        <f t="shared" si="32"/>
        <v>3580.7906365895506</v>
      </c>
      <c r="S75" s="16">
        <f t="shared" si="33"/>
        <v>207.927901742908</v>
      </c>
      <c r="T75" s="16">
        <f t="shared" si="34"/>
        <v>69.07320161724185</v>
      </c>
      <c r="U75" s="16">
        <f t="shared" si="35"/>
        <v>5.0837876390289995</v>
      </c>
      <c r="V75" s="16">
        <f t="shared" si="36"/>
        <v>5350.151254297252</v>
      </c>
      <c r="W75" s="8"/>
    </row>
    <row r="76" spans="2:23" ht="12.75">
      <c r="B76" s="15">
        <v>2005</v>
      </c>
      <c r="C76" s="16">
        <f t="shared" si="27"/>
        <v>3382.1503947018923</v>
      </c>
      <c r="D76" s="16">
        <f t="shared" si="28"/>
        <v>208.0645321041906</v>
      </c>
      <c r="E76" s="16">
        <f t="shared" si="29"/>
        <v>62.48653842483825</v>
      </c>
      <c r="F76" s="16">
        <f t="shared" si="30"/>
        <v>4.599009228068095</v>
      </c>
      <c r="G76" s="16">
        <f t="shared" si="31"/>
        <v>5065.6157671008195</v>
      </c>
      <c r="Q76" s="15">
        <v>2005</v>
      </c>
      <c r="R76" s="16">
        <f t="shared" si="32"/>
        <v>3386.5853390731236</v>
      </c>
      <c r="S76" s="16">
        <f t="shared" si="33"/>
        <v>197.49207869252098</v>
      </c>
      <c r="T76" s="16">
        <f t="shared" si="34"/>
        <v>62.48653842483825</v>
      </c>
      <c r="U76" s="16">
        <f t="shared" si="35"/>
        <v>4.599009228068095</v>
      </c>
      <c r="V76" s="16">
        <f t="shared" si="36"/>
        <v>5065.858240119576</v>
      </c>
      <c r="W76" s="8"/>
    </row>
    <row r="77" spans="2:23" ht="12.75">
      <c r="B77" s="15">
        <v>2006</v>
      </c>
      <c r="C77" s="16">
        <f t="shared" si="27"/>
        <v>3456.3743411061964</v>
      </c>
      <c r="D77" s="16">
        <f t="shared" si="28"/>
        <v>213.35288044535932</v>
      </c>
      <c r="E77" s="16">
        <f t="shared" si="29"/>
        <v>61.25552750910171</v>
      </c>
      <c r="F77" s="16">
        <f t="shared" si="30"/>
        <v>4.508406824669885</v>
      </c>
      <c r="G77" s="16">
        <f t="shared" si="31"/>
        <v>5360.023424762221</v>
      </c>
      <c r="Q77" s="15">
        <v>2006</v>
      </c>
      <c r="R77" s="16">
        <f t="shared" si="32"/>
        <v>3480.4360957415265</v>
      </c>
      <c r="S77" s="16">
        <f t="shared" si="33"/>
        <v>203.9670699991065</v>
      </c>
      <c r="T77" s="16">
        <f t="shared" si="34"/>
        <v>61.25552750910171</v>
      </c>
      <c r="U77" s="16">
        <f t="shared" si="35"/>
        <v>4.508406824669885</v>
      </c>
      <c r="V77" s="16">
        <f t="shared" si="36"/>
        <v>5361.194868856768</v>
      </c>
      <c r="W77" s="8"/>
    </row>
    <row r="78" spans="2:23" ht="12.75">
      <c r="B78" s="15">
        <v>2007</v>
      </c>
      <c r="C78" s="16">
        <f t="shared" si="27"/>
        <v>0</v>
      </c>
      <c r="D78" s="16">
        <f t="shared" si="28"/>
        <v>0</v>
      </c>
      <c r="E78" s="16">
        <f t="shared" si="29"/>
        <v>0</v>
      </c>
      <c r="F78" s="16">
        <f t="shared" si="30"/>
        <v>0</v>
      </c>
      <c r="G78" s="16">
        <f t="shared" si="31"/>
        <v>0</v>
      </c>
      <c r="Q78" s="15">
        <v>2007</v>
      </c>
      <c r="R78" s="16">
        <f t="shared" si="32"/>
        <v>0</v>
      </c>
      <c r="S78" s="16">
        <f t="shared" si="33"/>
        <v>0</v>
      </c>
      <c r="T78" s="16">
        <f t="shared" si="34"/>
        <v>0</v>
      </c>
      <c r="U78" s="16">
        <f t="shared" si="35"/>
        <v>0</v>
      </c>
      <c r="V78" s="16">
        <f t="shared" si="36"/>
        <v>0</v>
      </c>
      <c r="W78" s="8"/>
    </row>
    <row r="79" spans="2:23" ht="12.75">
      <c r="B79" s="15">
        <v>2008</v>
      </c>
      <c r="C79" s="16">
        <f t="shared" si="27"/>
        <v>0</v>
      </c>
      <c r="D79" s="16">
        <f t="shared" si="28"/>
        <v>0</v>
      </c>
      <c r="E79" s="16">
        <f t="shared" si="29"/>
        <v>0</v>
      </c>
      <c r="F79" s="16">
        <f t="shared" si="30"/>
        <v>0</v>
      </c>
      <c r="G79" s="16">
        <f t="shared" si="31"/>
        <v>0</v>
      </c>
      <c r="Q79" s="15">
        <v>2008</v>
      </c>
      <c r="R79" s="16">
        <f t="shared" si="32"/>
        <v>0</v>
      </c>
      <c r="S79" s="16">
        <f t="shared" si="33"/>
        <v>0</v>
      </c>
      <c r="T79" s="16">
        <f t="shared" si="34"/>
        <v>0</v>
      </c>
      <c r="U79" s="16">
        <f t="shared" si="35"/>
        <v>0</v>
      </c>
      <c r="V79" s="16">
        <f t="shared" si="36"/>
        <v>0</v>
      </c>
      <c r="W79" s="8"/>
    </row>
    <row r="80" spans="2:23" ht="12.75">
      <c r="B80" s="15">
        <v>2009</v>
      </c>
      <c r="C80" s="16">
        <f t="shared" si="27"/>
        <v>0</v>
      </c>
      <c r="D80" s="16">
        <f t="shared" si="28"/>
        <v>0</v>
      </c>
      <c r="E80" s="16">
        <f t="shared" si="29"/>
        <v>0</v>
      </c>
      <c r="F80" s="16">
        <f t="shared" si="30"/>
        <v>0</v>
      </c>
      <c r="G80" s="16">
        <f t="shared" si="31"/>
        <v>0</v>
      </c>
      <c r="Q80" s="15">
        <v>2009</v>
      </c>
      <c r="R80" s="16">
        <f t="shared" si="32"/>
        <v>0</v>
      </c>
      <c r="S80" s="16">
        <f t="shared" si="33"/>
        <v>0</v>
      </c>
      <c r="T80" s="16">
        <f t="shared" si="34"/>
        <v>0</v>
      </c>
      <c r="U80" s="16">
        <f t="shared" si="35"/>
        <v>0</v>
      </c>
      <c r="V80" s="16">
        <f t="shared" si="36"/>
        <v>0</v>
      </c>
      <c r="W80" s="8"/>
    </row>
    <row r="81" spans="2:23" ht="12.75">
      <c r="B81" s="15">
        <v>2010</v>
      </c>
      <c r="C81" s="16">
        <f t="shared" si="27"/>
        <v>0</v>
      </c>
      <c r="D81" s="16">
        <f t="shared" si="28"/>
        <v>0</v>
      </c>
      <c r="E81" s="16">
        <f t="shared" si="29"/>
        <v>0</v>
      </c>
      <c r="F81" s="16">
        <f t="shared" si="30"/>
        <v>0</v>
      </c>
      <c r="G81" s="16">
        <f t="shared" si="31"/>
        <v>0</v>
      </c>
      <c r="Q81" s="15">
        <v>2010</v>
      </c>
      <c r="R81" s="16">
        <f t="shared" si="32"/>
        <v>0</v>
      </c>
      <c r="S81" s="16">
        <f t="shared" si="33"/>
        <v>0</v>
      </c>
      <c r="T81" s="16">
        <f t="shared" si="34"/>
        <v>0</v>
      </c>
      <c r="U81" s="16">
        <f t="shared" si="35"/>
        <v>0</v>
      </c>
      <c r="V81" s="16">
        <f t="shared" si="36"/>
        <v>0</v>
      </c>
      <c r="W81" s="8"/>
    </row>
    <row r="82" spans="2:23" ht="12.75">
      <c r="B82" s="15">
        <v>2011</v>
      </c>
      <c r="C82" s="16">
        <f t="shared" si="27"/>
        <v>0</v>
      </c>
      <c r="D82" s="16">
        <f t="shared" si="28"/>
        <v>0</v>
      </c>
      <c r="E82" s="16">
        <f t="shared" si="29"/>
        <v>0</v>
      </c>
      <c r="F82" s="16">
        <f t="shared" si="30"/>
        <v>0</v>
      </c>
      <c r="G82" s="16">
        <f t="shared" si="31"/>
        <v>0</v>
      </c>
      <c r="Q82" s="15">
        <v>2011</v>
      </c>
      <c r="R82" s="16">
        <f t="shared" si="32"/>
        <v>0</v>
      </c>
      <c r="S82" s="16">
        <f t="shared" si="33"/>
        <v>0</v>
      </c>
      <c r="T82" s="16">
        <f t="shared" si="34"/>
        <v>0</v>
      </c>
      <c r="U82" s="16">
        <f t="shared" si="35"/>
        <v>0</v>
      </c>
      <c r="V82" s="16">
        <f t="shared" si="36"/>
        <v>0</v>
      </c>
      <c r="W82" s="8"/>
    </row>
    <row r="83" spans="2:23" ht="12.75">
      <c r="B83" s="15">
        <v>2012</v>
      </c>
      <c r="C83" s="16">
        <f t="shared" si="27"/>
        <v>0</v>
      </c>
      <c r="D83" s="16">
        <f t="shared" si="28"/>
        <v>0</v>
      </c>
      <c r="E83" s="16">
        <f t="shared" si="29"/>
        <v>0</v>
      </c>
      <c r="F83" s="16">
        <f t="shared" si="30"/>
        <v>0</v>
      </c>
      <c r="G83" s="16">
        <f t="shared" si="31"/>
        <v>0</v>
      </c>
      <c r="Q83" s="15">
        <v>2012</v>
      </c>
      <c r="R83" s="16">
        <f t="shared" si="32"/>
        <v>0</v>
      </c>
      <c r="S83" s="16">
        <f t="shared" si="33"/>
        <v>0</v>
      </c>
      <c r="T83" s="16">
        <f t="shared" si="34"/>
        <v>0</v>
      </c>
      <c r="U83" s="16">
        <f t="shared" si="35"/>
        <v>0</v>
      </c>
      <c r="V83" s="16">
        <f t="shared" si="36"/>
        <v>0</v>
      </c>
      <c r="W83" s="8"/>
    </row>
  </sheetData>
  <mergeCells count="4">
    <mergeCell ref="C59:D59"/>
    <mergeCell ref="E59:F59"/>
    <mergeCell ref="T59:U59"/>
    <mergeCell ref="R59:S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xl/worksheets/sheet5.xml><?xml version="1.0" encoding="utf-8"?>
<worksheet xmlns="http://schemas.openxmlformats.org/spreadsheetml/2006/main" xmlns:r="http://schemas.openxmlformats.org/officeDocument/2006/relationships">
  <dimension ref="A1:AD83"/>
  <sheetViews>
    <sheetView workbookViewId="0" topLeftCell="A1">
      <selection activeCell="A1" sqref="A1"/>
    </sheetView>
  </sheetViews>
  <sheetFormatPr defaultColWidth="11.421875" defaultRowHeight="12.75"/>
  <cols>
    <col min="1" max="1" width="3.57421875" style="0" customWidth="1"/>
    <col min="2" max="2" width="11.421875" style="13" customWidth="1"/>
    <col min="16" max="16" width="3.421875" style="0" customWidth="1"/>
    <col min="17" max="17" width="11.421875" style="13" customWidth="1"/>
  </cols>
  <sheetData>
    <row r="1" ht="18">
      <c r="A1" s="2" t="s">
        <v>22</v>
      </c>
    </row>
    <row r="4" spans="1:17" ht="12.75">
      <c r="A4" s="1" t="s">
        <v>2</v>
      </c>
      <c r="B4" s="14" t="s">
        <v>38</v>
      </c>
      <c r="Q4" s="1" t="s">
        <v>28</v>
      </c>
    </row>
    <row r="6" spans="2:30"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9" t="s">
        <v>5</v>
      </c>
      <c r="U6" s="19" t="s">
        <v>6</v>
      </c>
      <c r="V6" s="19" t="s">
        <v>7</v>
      </c>
      <c r="W6" s="18" t="s">
        <v>8</v>
      </c>
      <c r="X6" s="19" t="s">
        <v>9</v>
      </c>
      <c r="Y6" s="18" t="s">
        <v>10</v>
      </c>
      <c r="Z6" s="18" t="s">
        <v>11</v>
      </c>
      <c r="AA6" s="19" t="s">
        <v>12</v>
      </c>
      <c r="AB6" s="18" t="s">
        <v>13</v>
      </c>
      <c r="AC6" s="18" t="s">
        <v>14</v>
      </c>
      <c r="AD6" s="20" t="s">
        <v>24</v>
      </c>
    </row>
    <row r="7" spans="2:30" ht="12.75">
      <c r="B7" s="15">
        <v>1990</v>
      </c>
      <c r="C7" s="16">
        <f>'[1]Non-Ferrous Metals'!C7</f>
        <v>208.3788932453605</v>
      </c>
      <c r="D7" s="16">
        <f>'[1]Non-Ferrous Metals'!D7</f>
        <v>274.7425235939912</v>
      </c>
      <c r="E7" s="16">
        <f>'[1]Non-Ferrous Metals'!E7</f>
        <v>5778.795799425461</v>
      </c>
      <c r="F7" s="16">
        <f>'[1]Non-Ferrous Metals'!F7</f>
        <v>0</v>
      </c>
      <c r="G7" s="16">
        <f>'[1]Non-Ferrous Metals'!G7</f>
        <v>0</v>
      </c>
      <c r="H7" s="16">
        <f>'[1]Non-Ferrous Metals'!H7</f>
        <v>0</v>
      </c>
      <c r="I7" s="16">
        <f>'[1]Non-Ferrous Metals'!I7</f>
        <v>0.7255343134273925</v>
      </c>
      <c r="J7" s="16">
        <f>'[1]Non-Ferrous Metals'!J7</f>
        <v>34.14989801276408</v>
      </c>
      <c r="K7" s="16">
        <f>'[1]Non-Ferrous Metals'!K7</f>
        <v>2.034364072125394</v>
      </c>
      <c r="L7" s="16">
        <f>'[1]Non-Ferrous Metals'!L7</f>
        <v>42.76528934812559</v>
      </c>
      <c r="M7" s="16">
        <f>'[1]Non-Ferrous Metals'!M7</f>
        <v>0</v>
      </c>
      <c r="N7" s="16">
        <f>'[1]Non-Ferrous Metals'!N7</f>
        <v>31.352830003839184</v>
      </c>
      <c r="O7" s="17">
        <f>SUM(C7:N7)</f>
        <v>6372.945132015095</v>
      </c>
      <c r="Q7" s="15">
        <v>1990</v>
      </c>
      <c r="R7" s="16">
        <f>'[1]Non-Ferrous Metals'!AF7</f>
        <v>212.68593305092867</v>
      </c>
      <c r="S7" s="16">
        <f>'[1]Non-Ferrous Metals'!AG7</f>
        <v>284.03151603393627</v>
      </c>
      <c r="T7" s="16">
        <f>'[1]Non-Ferrous Metals'!AH7</f>
        <v>5779.583093944632</v>
      </c>
      <c r="U7" s="16">
        <f>'[1]Non-Ferrous Metals'!AI7</f>
        <v>0</v>
      </c>
      <c r="V7" s="16">
        <f>'[1]Non-Ferrous Metals'!AJ7</f>
        <v>0</v>
      </c>
      <c r="W7" s="16">
        <f>'[1]Non-Ferrous Metals'!AK7</f>
        <v>0</v>
      </c>
      <c r="X7" s="16">
        <f>'[1]Non-Ferrous Metals'!AL7</f>
        <v>0.7255343134273925</v>
      </c>
      <c r="Y7" s="16">
        <f>'[1]Non-Ferrous Metals'!AM7</f>
        <v>34.14989801276408</v>
      </c>
      <c r="Z7" s="16">
        <f>'[1]Non-Ferrous Metals'!AN7</f>
        <v>2.034364072125394</v>
      </c>
      <c r="AA7" s="16">
        <f>'[1]Non-Ferrous Metals'!AO7</f>
        <v>43.854249106984476</v>
      </c>
      <c r="AB7" s="16">
        <f>'[1]Non-Ferrous Metals'!AP7</f>
        <v>0</v>
      </c>
      <c r="AC7" s="16">
        <f>'[1]Non-Ferrous Metals'!AQ7</f>
        <v>31.682121809089352</v>
      </c>
      <c r="AD7" s="17">
        <f>SUM(R7:AC7)</f>
        <v>6388.7467103438885</v>
      </c>
    </row>
    <row r="8" spans="2:30" ht="12.75">
      <c r="B8" s="15">
        <v>1991</v>
      </c>
      <c r="C8" s="16">
        <f>'[1]Non-Ferrous Metals'!C8</f>
        <v>205.8377755133273</v>
      </c>
      <c r="D8" s="16">
        <f>'[1]Non-Ferrous Metals'!D8</f>
        <v>362.7867387514647</v>
      </c>
      <c r="E8" s="16">
        <f>'[1]Non-Ferrous Metals'!E8</f>
        <v>5611.180379407597</v>
      </c>
      <c r="F8" s="16">
        <f>'[1]Non-Ferrous Metals'!F8</f>
        <v>0</v>
      </c>
      <c r="G8" s="16">
        <f>'[1]Non-Ferrous Metals'!G8</f>
        <v>0</v>
      </c>
      <c r="H8" s="16">
        <f>'[1]Non-Ferrous Metals'!H8</f>
        <v>0</v>
      </c>
      <c r="I8" s="16">
        <f>'[1]Non-Ferrous Metals'!I8</f>
        <v>0.8720361124094633</v>
      </c>
      <c r="J8" s="16">
        <f>'[1]Non-Ferrous Metals'!J8</f>
        <v>31.983588567515294</v>
      </c>
      <c r="K8" s="16">
        <f>'[1]Non-Ferrous Metals'!K8</f>
        <v>1.701387459504082</v>
      </c>
      <c r="L8" s="16">
        <f>'[1]Non-Ferrous Metals'!L8</f>
        <v>44.03643294911195</v>
      </c>
      <c r="M8" s="16">
        <f>'[1]Non-Ferrous Metals'!M8</f>
        <v>0</v>
      </c>
      <c r="N8" s="16">
        <f>'[1]Non-Ferrous Metals'!N8</f>
        <v>35.54037145132531</v>
      </c>
      <c r="O8" s="17">
        <f aca="true" t="shared" si="0" ref="O8:O29">SUM(C8:N8)</f>
        <v>6293.9387102122555</v>
      </c>
      <c r="Q8" s="15">
        <v>1991</v>
      </c>
      <c r="R8" s="16">
        <f>'[1]Non-Ferrous Metals'!AF8</f>
        <v>204.44096365788027</v>
      </c>
      <c r="S8" s="16">
        <f>'[1]Non-Ferrous Metals'!AG8</f>
        <v>359.7667681734207</v>
      </c>
      <c r="T8" s="16">
        <f>'[1]Non-Ferrous Metals'!AH8</f>
        <v>5610.927117940926</v>
      </c>
      <c r="U8" s="16">
        <f>'[1]Non-Ferrous Metals'!AI8</f>
        <v>0</v>
      </c>
      <c r="V8" s="16">
        <f>'[1]Non-Ferrous Metals'!AJ8</f>
        <v>0</v>
      </c>
      <c r="W8" s="16">
        <f>'[1]Non-Ferrous Metals'!AK8</f>
        <v>0</v>
      </c>
      <c r="X8" s="16">
        <f>'[1]Non-Ferrous Metals'!AL8</f>
        <v>0.8720361124094633</v>
      </c>
      <c r="Y8" s="16">
        <f>'[1]Non-Ferrous Metals'!AM8</f>
        <v>31.983588567515294</v>
      </c>
      <c r="Z8" s="16">
        <f>'[1]Non-Ferrous Metals'!AN8</f>
        <v>1.701387459504082</v>
      </c>
      <c r="AA8" s="16">
        <f>'[1]Non-Ferrous Metals'!AO8</f>
        <v>43.68314549926237</v>
      </c>
      <c r="AB8" s="16">
        <f>'[1]Non-Ferrous Metals'!AP8</f>
        <v>0</v>
      </c>
      <c r="AC8" s="16">
        <f>'[1]Non-Ferrous Metals'!AQ8</f>
        <v>35.41795734207442</v>
      </c>
      <c r="AD8" s="17">
        <f aca="true" t="shared" si="1" ref="AD8:AD29">SUM(R8:AC8)</f>
        <v>6288.792964752994</v>
      </c>
    </row>
    <row r="9" spans="2:30" ht="12.75">
      <c r="B9" s="15">
        <v>1992</v>
      </c>
      <c r="C9" s="16">
        <f>'[1]Non-Ferrous Metals'!C9</f>
        <v>195.0544629811393</v>
      </c>
      <c r="D9" s="16">
        <f>'[1]Non-Ferrous Metals'!D9</f>
        <v>232.81471117759992</v>
      </c>
      <c r="E9" s="16">
        <f>'[1]Non-Ferrous Metals'!E9</f>
        <v>4585.909307633213</v>
      </c>
      <c r="F9" s="16">
        <f>'[1]Non-Ferrous Metals'!F9</f>
        <v>0</v>
      </c>
      <c r="G9" s="16">
        <f>'[1]Non-Ferrous Metals'!G9</f>
        <v>0</v>
      </c>
      <c r="H9" s="16">
        <f>'[1]Non-Ferrous Metals'!H9</f>
        <v>0</v>
      </c>
      <c r="I9" s="16">
        <f>'[1]Non-Ferrous Metals'!I9</f>
        <v>1.015333566088587</v>
      </c>
      <c r="J9" s="16">
        <f>'[1]Non-Ferrous Metals'!J9</f>
        <v>28.737018514856437</v>
      </c>
      <c r="K9" s="16">
        <f>'[1]Non-Ferrous Metals'!K9</f>
        <v>1.5285302199483892</v>
      </c>
      <c r="L9" s="16">
        <f>'[1]Non-Ferrous Metals'!L9</f>
        <v>45.23980515709145</v>
      </c>
      <c r="M9" s="16">
        <f>'[1]Non-Ferrous Metals'!M9</f>
        <v>0</v>
      </c>
      <c r="N9" s="16">
        <f>'[1]Non-Ferrous Metals'!N9</f>
        <v>30.397010779179553</v>
      </c>
      <c r="O9" s="17">
        <f t="shared" si="0"/>
        <v>5120.6961800291165</v>
      </c>
      <c r="Q9" s="15">
        <v>1992</v>
      </c>
      <c r="R9" s="16">
        <f>'[1]Non-Ferrous Metals'!AF9</f>
        <v>196.84991016866573</v>
      </c>
      <c r="S9" s="16">
        <f>'[1]Non-Ferrous Metals'!AG9</f>
        <v>236.70707285881178</v>
      </c>
      <c r="T9" s="16">
        <f>'[1]Non-Ferrous Metals'!AH9</f>
        <v>4586.232318637152</v>
      </c>
      <c r="U9" s="16">
        <f>'[1]Non-Ferrous Metals'!AI9</f>
        <v>0</v>
      </c>
      <c r="V9" s="16">
        <f>'[1]Non-Ferrous Metals'!AJ9</f>
        <v>0</v>
      </c>
      <c r="W9" s="16">
        <f>'[1]Non-Ferrous Metals'!AK9</f>
        <v>0</v>
      </c>
      <c r="X9" s="16">
        <f>'[1]Non-Ferrous Metals'!AL9</f>
        <v>1.015333566088587</v>
      </c>
      <c r="Y9" s="16">
        <f>'[1]Non-Ferrous Metals'!AM9</f>
        <v>28.737018514856437</v>
      </c>
      <c r="Z9" s="16">
        <f>'[1]Non-Ferrous Metals'!AN9</f>
        <v>1.5285302199483892</v>
      </c>
      <c r="AA9" s="16">
        <f>'[1]Non-Ferrous Metals'!AO9</f>
        <v>45.69406663238449</v>
      </c>
      <c r="AB9" s="16">
        <f>'[1]Non-Ferrous Metals'!AP9</f>
        <v>0</v>
      </c>
      <c r="AC9" s="16">
        <f>'[1]Non-Ferrous Metals'!AQ9</f>
        <v>30.534262047168372</v>
      </c>
      <c r="AD9" s="17">
        <f t="shared" si="1"/>
        <v>5127.298512645076</v>
      </c>
    </row>
    <row r="10" spans="2:30" ht="12.75">
      <c r="B10" s="15">
        <v>1993</v>
      </c>
      <c r="C10" s="16">
        <f>'[1]Non-Ferrous Metals'!C10</f>
        <v>176.41837182825404</v>
      </c>
      <c r="D10" s="16">
        <f>'[1]Non-Ferrous Metals'!D10</f>
        <v>266.7984048250238</v>
      </c>
      <c r="E10" s="16">
        <f>'[1]Non-Ferrous Metals'!E10</f>
        <v>3377.0677450469834</v>
      </c>
      <c r="F10" s="16">
        <f>'[1]Non-Ferrous Metals'!F10</f>
        <v>0</v>
      </c>
      <c r="G10" s="16">
        <f>'[1]Non-Ferrous Metals'!G10</f>
        <v>0</v>
      </c>
      <c r="H10" s="16">
        <f>'[1]Non-Ferrous Metals'!H10</f>
        <v>0</v>
      </c>
      <c r="I10" s="16">
        <f>'[1]Non-Ferrous Metals'!I10</f>
        <v>1.1507051143533358</v>
      </c>
      <c r="J10" s="16">
        <f>'[1]Non-Ferrous Metals'!J10</f>
        <v>23.70253771005054</v>
      </c>
      <c r="K10" s="16">
        <f>'[1]Non-Ferrous Metals'!K10</f>
        <v>1.238309933212818</v>
      </c>
      <c r="L10" s="16">
        <f>'[1]Non-Ferrous Metals'!L10</f>
        <v>44.53002856639711</v>
      </c>
      <c r="M10" s="16">
        <f>'[1]Non-Ferrous Metals'!M10</f>
        <v>0</v>
      </c>
      <c r="N10" s="16">
        <f>'[1]Non-Ferrous Metals'!N10</f>
        <v>24.9994711907043</v>
      </c>
      <c r="O10" s="17">
        <f t="shared" si="0"/>
        <v>3915.9055742149794</v>
      </c>
      <c r="Q10" s="15">
        <v>1993</v>
      </c>
      <c r="R10" s="16">
        <f>'[1]Non-Ferrous Metals'!AF10</f>
        <v>178.14216901368692</v>
      </c>
      <c r="S10" s="16">
        <f>'[1]Non-Ferrous Metals'!AG10</f>
        <v>270.5474237450614</v>
      </c>
      <c r="T10" s="16">
        <f>'[1]Non-Ferrous Metals'!AH10</f>
        <v>3377.3757377589495</v>
      </c>
      <c r="U10" s="16">
        <f>'[1]Non-Ferrous Metals'!AI10</f>
        <v>0</v>
      </c>
      <c r="V10" s="16">
        <f>'[1]Non-Ferrous Metals'!AJ10</f>
        <v>0</v>
      </c>
      <c r="W10" s="16">
        <f>'[1]Non-Ferrous Metals'!AK10</f>
        <v>0</v>
      </c>
      <c r="X10" s="16">
        <f>'[1]Non-Ferrous Metals'!AL10</f>
        <v>1.1507051143533358</v>
      </c>
      <c r="Y10" s="16">
        <f>'[1]Non-Ferrous Metals'!AM10</f>
        <v>23.70253771005054</v>
      </c>
      <c r="Z10" s="16">
        <f>'[1]Non-Ferrous Metals'!AN10</f>
        <v>1.238309933212818</v>
      </c>
      <c r="AA10" s="16">
        <f>'[1]Non-Ferrous Metals'!AO10</f>
        <v>44.96627743034352</v>
      </c>
      <c r="AB10" s="16">
        <f>'[1]Non-Ferrous Metals'!AP10</f>
        <v>0</v>
      </c>
      <c r="AC10" s="16">
        <f>'[1]Non-Ferrous Metals'!AQ10</f>
        <v>25.109650649811638</v>
      </c>
      <c r="AD10" s="17">
        <f t="shared" si="1"/>
        <v>3922.2328113554695</v>
      </c>
    </row>
    <row r="11" spans="2:30" ht="12.75">
      <c r="B11" s="15">
        <v>1994</v>
      </c>
      <c r="C11" s="16">
        <f>'[1]Non-Ferrous Metals'!C11</f>
        <v>182.60633005267675</v>
      </c>
      <c r="D11" s="16">
        <f>'[1]Non-Ferrous Metals'!D11</f>
        <v>250.271517227343</v>
      </c>
      <c r="E11" s="16">
        <f>'[1]Non-Ferrous Metals'!E11</f>
        <v>2531.4719331151136</v>
      </c>
      <c r="F11" s="16">
        <f>'[1]Non-Ferrous Metals'!F11</f>
        <v>0</v>
      </c>
      <c r="G11" s="16">
        <f>'[1]Non-Ferrous Metals'!G11</f>
        <v>0</v>
      </c>
      <c r="H11" s="16">
        <f>'[1]Non-Ferrous Metals'!H11</f>
        <v>0</v>
      </c>
      <c r="I11" s="16">
        <f>'[1]Non-Ferrous Metals'!I11</f>
        <v>1.2865188085164367</v>
      </c>
      <c r="J11" s="16">
        <f>'[1]Non-Ferrous Metals'!J11</f>
        <v>23.452322434294654</v>
      </c>
      <c r="K11" s="16">
        <f>'[1]Non-Ferrous Metals'!K11</f>
        <v>1.3351728021854004</v>
      </c>
      <c r="L11" s="16">
        <f>'[1]Non-Ferrous Metals'!L11</f>
        <v>47.78808031798835</v>
      </c>
      <c r="M11" s="16">
        <f>'[1]Non-Ferrous Metals'!M11</f>
        <v>0</v>
      </c>
      <c r="N11" s="16">
        <f>'[1]Non-Ferrous Metals'!N11</f>
        <v>24.45529637172606</v>
      </c>
      <c r="O11" s="17">
        <f t="shared" si="0"/>
        <v>3062.667171129844</v>
      </c>
      <c r="Q11" s="15">
        <v>1994</v>
      </c>
      <c r="R11" s="16">
        <f>'[1]Non-Ferrous Metals'!AF11</f>
        <v>187.7613012945037</v>
      </c>
      <c r="S11" s="16">
        <f>'[1]Non-Ferrous Metals'!AG11</f>
        <v>261.5189961017297</v>
      </c>
      <c r="T11" s="16">
        <f>'[1]Non-Ferrous Metals'!AH11</f>
        <v>2532.3867344868795</v>
      </c>
      <c r="U11" s="16">
        <f>'[1]Non-Ferrous Metals'!AI11</f>
        <v>0</v>
      </c>
      <c r="V11" s="16">
        <f>'[1]Non-Ferrous Metals'!AJ11</f>
        <v>0</v>
      </c>
      <c r="W11" s="16">
        <f>'[1]Non-Ferrous Metals'!AK11</f>
        <v>0</v>
      </c>
      <c r="X11" s="16">
        <f>'[1]Non-Ferrous Metals'!AL11</f>
        <v>1.2865188085164367</v>
      </c>
      <c r="Y11" s="16">
        <f>'[1]Non-Ferrous Metals'!AM11</f>
        <v>23.452322434294654</v>
      </c>
      <c r="Z11" s="16">
        <f>'[1]Non-Ferrous Metals'!AN11</f>
        <v>1.3351728021854004</v>
      </c>
      <c r="AA11" s="16">
        <f>'[1]Non-Ferrous Metals'!AO11</f>
        <v>49.0932259290896</v>
      </c>
      <c r="AB11" s="16">
        <f>'[1]Non-Ferrous Metals'!AP11</f>
        <v>0</v>
      </c>
      <c r="AC11" s="16">
        <f>'[1]Non-Ferrous Metals'!AQ11</f>
        <v>24.77854824491052</v>
      </c>
      <c r="AD11" s="17">
        <f t="shared" si="1"/>
        <v>3081.6128201021093</v>
      </c>
    </row>
    <row r="12" spans="2:30" ht="12.75">
      <c r="B12" s="15">
        <v>1995</v>
      </c>
      <c r="C12" s="16">
        <f>'[1]Non-Ferrous Metals'!C12</f>
        <v>187.47401055324605</v>
      </c>
      <c r="D12" s="16">
        <f>'[1]Non-Ferrous Metals'!D12</f>
        <v>428.9484264973441</v>
      </c>
      <c r="E12" s="16">
        <f>'[1]Non-Ferrous Metals'!E12</f>
        <v>2580.460018801373</v>
      </c>
      <c r="F12" s="16">
        <f>'[1]Non-Ferrous Metals'!F12</f>
        <v>0</v>
      </c>
      <c r="G12" s="16">
        <f>'[1]Non-Ferrous Metals'!G12</f>
        <v>0</v>
      </c>
      <c r="H12" s="16">
        <f>'[1]Non-Ferrous Metals'!H12</f>
        <v>0</v>
      </c>
      <c r="I12" s="16">
        <f>'[1]Non-Ferrous Metals'!I12</f>
        <v>1.4316818380480731</v>
      </c>
      <c r="J12" s="16">
        <f>'[1]Non-Ferrous Metals'!J12</f>
        <v>25.811487956019022</v>
      </c>
      <c r="K12" s="16">
        <f>'[1]Non-Ferrous Metals'!K12</f>
        <v>1.9174763697329766</v>
      </c>
      <c r="L12" s="16">
        <f>'[1]Non-Ferrous Metals'!L12</f>
        <v>60.07129907696969</v>
      </c>
      <c r="M12" s="16">
        <f>'[1]Non-Ferrous Metals'!M12</f>
        <v>0</v>
      </c>
      <c r="N12" s="16">
        <f>'[1]Non-Ferrous Metals'!N12</f>
        <v>28.884992762970057</v>
      </c>
      <c r="O12" s="17">
        <f t="shared" si="0"/>
        <v>3314.9993938557022</v>
      </c>
      <c r="Q12" s="15">
        <v>1995</v>
      </c>
      <c r="R12" s="16">
        <f>'[1]Non-Ferrous Metals'!AF12</f>
        <v>189.4040194049688</v>
      </c>
      <c r="S12" s="16">
        <f>'[1]Non-Ferrous Metals'!AG12</f>
        <v>433.1731429699082</v>
      </c>
      <c r="T12" s="16">
        <f>'[1]Non-Ferrous Metals'!AH12</f>
        <v>2580.8002909928778</v>
      </c>
      <c r="U12" s="16">
        <f>'[1]Non-Ferrous Metals'!AI12</f>
        <v>0</v>
      </c>
      <c r="V12" s="16">
        <f>'[1]Non-Ferrous Metals'!AJ12</f>
        <v>0</v>
      </c>
      <c r="W12" s="16">
        <f>'[1]Non-Ferrous Metals'!AK12</f>
        <v>0</v>
      </c>
      <c r="X12" s="16">
        <f>'[1]Non-Ferrous Metals'!AL12</f>
        <v>1.4316818380480731</v>
      </c>
      <c r="Y12" s="16">
        <f>'[1]Non-Ferrous Metals'!AM12</f>
        <v>25.811487956019022</v>
      </c>
      <c r="Z12" s="16">
        <f>'[1]Non-Ferrous Metals'!AN12</f>
        <v>1.9174763697329766</v>
      </c>
      <c r="AA12" s="16">
        <f>'[1]Non-Ferrous Metals'!AO12</f>
        <v>60.560237991804094</v>
      </c>
      <c r="AB12" s="16">
        <f>'[1]Non-Ferrous Metals'!AP12</f>
        <v>0</v>
      </c>
      <c r="AC12" s="16">
        <f>'[1]Non-Ferrous Metals'!AQ12</f>
        <v>29.03045239085008</v>
      </c>
      <c r="AD12" s="17">
        <f t="shared" si="1"/>
        <v>3322.1287899142085</v>
      </c>
    </row>
    <row r="13" spans="2:30" ht="12.75">
      <c r="B13" s="15">
        <v>1996</v>
      </c>
      <c r="C13" s="16">
        <f>'[1]Non-Ferrous Metals'!C13</f>
        <v>187.52672679699955</v>
      </c>
      <c r="D13" s="16">
        <f>'[1]Non-Ferrous Metals'!D13</f>
        <v>472.8420709507316</v>
      </c>
      <c r="E13" s="16">
        <f>'[1]Non-Ferrous Metals'!E13</f>
        <v>2908.6820166808097</v>
      </c>
      <c r="F13" s="16">
        <f>'[1]Non-Ferrous Metals'!F13</f>
        <v>0</v>
      </c>
      <c r="G13" s="16">
        <f>'[1]Non-Ferrous Metals'!G13</f>
        <v>0</v>
      </c>
      <c r="H13" s="16">
        <f>'[1]Non-Ferrous Metals'!H13</f>
        <v>0</v>
      </c>
      <c r="I13" s="16">
        <f>'[1]Non-Ferrous Metals'!I13</f>
        <v>1.5518525812942872</v>
      </c>
      <c r="J13" s="16">
        <f>'[1]Non-Ferrous Metals'!J13</f>
        <v>23.57565060545259</v>
      </c>
      <c r="K13" s="16">
        <f>'[1]Non-Ferrous Metals'!K13</f>
        <v>1.07106476002251</v>
      </c>
      <c r="L13" s="16">
        <f>'[1]Non-Ferrous Metals'!L13</f>
        <v>49.52052731573217</v>
      </c>
      <c r="M13" s="16">
        <f>'[1]Non-Ferrous Metals'!M13</f>
        <v>0</v>
      </c>
      <c r="N13" s="16">
        <f>'[1]Non-Ferrous Metals'!N13</f>
        <v>27.0752569506424</v>
      </c>
      <c r="O13" s="17">
        <f t="shared" si="0"/>
        <v>3671.8451666416854</v>
      </c>
      <c r="Q13" s="15">
        <v>1996</v>
      </c>
      <c r="R13" s="16">
        <f>'[1]Non-Ferrous Metals'!AF13</f>
        <v>185.88189980783744</v>
      </c>
      <c r="S13" s="16">
        <f>'[1]Non-Ferrous Metals'!AG13</f>
        <v>469.2322212757083</v>
      </c>
      <c r="T13" s="16">
        <f>'[1]Non-Ferrous Metals'!AH13</f>
        <v>2908.394096907025</v>
      </c>
      <c r="U13" s="16">
        <f>'[1]Non-Ferrous Metals'!AI13</f>
        <v>0</v>
      </c>
      <c r="V13" s="16">
        <f>'[1]Non-Ferrous Metals'!AJ13</f>
        <v>0</v>
      </c>
      <c r="W13" s="16">
        <f>'[1]Non-Ferrous Metals'!AK13</f>
        <v>0</v>
      </c>
      <c r="X13" s="16">
        <f>'[1]Non-Ferrous Metals'!AL13</f>
        <v>1.5518525812942872</v>
      </c>
      <c r="Y13" s="16">
        <f>'[1]Non-Ferrous Metals'!AM13</f>
        <v>23.57565060545259</v>
      </c>
      <c r="Z13" s="16">
        <f>'[1]Non-Ferrous Metals'!AN13</f>
        <v>1.07106476002251</v>
      </c>
      <c r="AA13" s="16">
        <f>'[1]Non-Ferrous Metals'!AO13</f>
        <v>49.103442604496706</v>
      </c>
      <c r="AB13" s="16">
        <f>'[1]Non-Ferrous Metals'!AP13</f>
        <v>0</v>
      </c>
      <c r="AC13" s="16">
        <f>'[1]Non-Ferrous Metals'!AQ13</f>
        <v>26.963294259389063</v>
      </c>
      <c r="AD13" s="17">
        <f t="shared" si="1"/>
        <v>3665.773522801226</v>
      </c>
    </row>
    <row r="14" spans="2:30" ht="12.75">
      <c r="B14" s="15">
        <v>1997</v>
      </c>
      <c r="C14" s="16">
        <f>'[1]Non-Ferrous Metals'!C14</f>
        <v>210.23372581636315</v>
      </c>
      <c r="D14" s="16">
        <f>'[1]Non-Ferrous Metals'!D14</f>
        <v>634.0266041813775</v>
      </c>
      <c r="E14" s="16">
        <f>'[1]Non-Ferrous Metals'!E14</f>
        <v>3170.1868316624896</v>
      </c>
      <c r="F14" s="16">
        <f>'[1]Non-Ferrous Metals'!F14</f>
        <v>0</v>
      </c>
      <c r="G14" s="16">
        <f>'[1]Non-Ferrous Metals'!G14</f>
        <v>0</v>
      </c>
      <c r="H14" s="16">
        <f>'[1]Non-Ferrous Metals'!H14</f>
        <v>0</v>
      </c>
      <c r="I14" s="16">
        <f>'[1]Non-Ferrous Metals'!I14</f>
        <v>1.6642957062639643</v>
      </c>
      <c r="J14" s="16">
        <f>'[1]Non-Ferrous Metals'!J14</f>
        <v>28.212009104727237</v>
      </c>
      <c r="K14" s="16">
        <f>'[1]Non-Ferrous Metals'!K14</f>
        <v>1.3938159668778876</v>
      </c>
      <c r="L14" s="16">
        <f>'[1]Non-Ferrous Metals'!L14</f>
        <v>61.47256735292767</v>
      </c>
      <c r="M14" s="16">
        <f>'[1]Non-Ferrous Metals'!M14</f>
        <v>0</v>
      </c>
      <c r="N14" s="16">
        <f>'[1]Non-Ferrous Metals'!N14</f>
        <v>41.516457975202236</v>
      </c>
      <c r="O14" s="17">
        <f t="shared" si="0"/>
        <v>4148.70630776623</v>
      </c>
      <c r="Q14" s="15">
        <v>1997</v>
      </c>
      <c r="R14" s="16">
        <f>'[1]Non-Ferrous Metals'!AF14</f>
        <v>213.25102526402188</v>
      </c>
      <c r="S14" s="16">
        <f>'[1]Non-Ferrous Metals'!AG14</f>
        <v>640.6685328187376</v>
      </c>
      <c r="T14" s="16">
        <f>'[1]Non-Ferrous Metals'!AH14</f>
        <v>3170.711932202428</v>
      </c>
      <c r="U14" s="16">
        <f>'[1]Non-Ferrous Metals'!AI14</f>
        <v>0</v>
      </c>
      <c r="V14" s="16">
        <f>'[1]Non-Ferrous Metals'!AJ14</f>
        <v>0</v>
      </c>
      <c r="W14" s="16">
        <f>'[1]Non-Ferrous Metals'!AK14</f>
        <v>0</v>
      </c>
      <c r="X14" s="16">
        <f>'[1]Non-Ferrous Metals'!AL14</f>
        <v>1.6642957062639643</v>
      </c>
      <c r="Y14" s="16">
        <f>'[1]Non-Ferrous Metals'!AM14</f>
        <v>28.212009104727237</v>
      </c>
      <c r="Z14" s="16">
        <f>'[1]Non-Ferrous Metals'!AN14</f>
        <v>1.3938159668778876</v>
      </c>
      <c r="AA14" s="16">
        <f>'[1]Non-Ferrous Metals'!AO14</f>
        <v>62.238474223984525</v>
      </c>
      <c r="AB14" s="16">
        <f>'[1]Non-Ferrous Metals'!AP14</f>
        <v>0</v>
      </c>
      <c r="AC14" s="16">
        <f>'[1]Non-Ferrous Metals'!AQ14</f>
        <v>41.83817992813603</v>
      </c>
      <c r="AD14" s="17">
        <f t="shared" si="1"/>
        <v>4159.978265215177</v>
      </c>
    </row>
    <row r="15" spans="2:30" ht="12.75">
      <c r="B15" s="15">
        <v>1998</v>
      </c>
      <c r="C15" s="16">
        <f>'[1]Non-Ferrous Metals'!C15</f>
        <v>220.2356532166708</v>
      </c>
      <c r="D15" s="16">
        <f>'[1]Non-Ferrous Metals'!D15</f>
        <v>706.9418379193096</v>
      </c>
      <c r="E15" s="16">
        <f>'[1]Non-Ferrous Metals'!E15</f>
        <v>3599.669818086672</v>
      </c>
      <c r="F15" s="16">
        <f>'[1]Non-Ferrous Metals'!F15</f>
        <v>0</v>
      </c>
      <c r="G15" s="16">
        <f>'[1]Non-Ferrous Metals'!G15</f>
        <v>0</v>
      </c>
      <c r="H15" s="16">
        <f>'[1]Non-Ferrous Metals'!H15</f>
        <v>0</v>
      </c>
      <c r="I15" s="16">
        <f>'[1]Non-Ferrous Metals'!I15</f>
        <v>1.7736016367222813</v>
      </c>
      <c r="J15" s="16">
        <f>'[1]Non-Ferrous Metals'!J15</f>
        <v>28.61046804683751</v>
      </c>
      <c r="K15" s="16">
        <f>'[1]Non-Ferrous Metals'!K15</f>
        <v>1.3124173088954758</v>
      </c>
      <c r="L15" s="16">
        <f>'[1]Non-Ferrous Metals'!L15</f>
        <v>62.77805288015931</v>
      </c>
      <c r="M15" s="16">
        <f>'[1]Non-Ferrous Metals'!M15</f>
        <v>0</v>
      </c>
      <c r="N15" s="16">
        <f>'[1]Non-Ferrous Metals'!N15</f>
        <v>47.810186263459485</v>
      </c>
      <c r="O15" s="17">
        <f t="shared" si="0"/>
        <v>4669.132035358727</v>
      </c>
      <c r="Q15" s="15">
        <v>1998</v>
      </c>
      <c r="R15" s="16">
        <f>'[1]Non-Ferrous Metals'!AF15</f>
        <v>222.05793047756916</v>
      </c>
      <c r="S15" s="16">
        <f>'[1]Non-Ferrous Metals'!AG15</f>
        <v>710.9662961663278</v>
      </c>
      <c r="T15" s="16">
        <f>'[1]Non-Ferrous Metals'!AH15</f>
        <v>3599.985503846157</v>
      </c>
      <c r="U15" s="16">
        <f>'[1]Non-Ferrous Metals'!AI15</f>
        <v>0</v>
      </c>
      <c r="V15" s="16">
        <f>'[1]Non-Ferrous Metals'!AJ15</f>
        <v>0</v>
      </c>
      <c r="W15" s="16">
        <f>'[1]Non-Ferrous Metals'!AK15</f>
        <v>0</v>
      </c>
      <c r="X15" s="16">
        <f>'[1]Non-Ferrous Metals'!AL15</f>
        <v>1.7736016367222813</v>
      </c>
      <c r="Y15" s="16">
        <f>'[1]Non-Ferrous Metals'!AM15</f>
        <v>28.61046804683751</v>
      </c>
      <c r="Z15" s="16">
        <f>'[1]Non-Ferrous Metals'!AN15</f>
        <v>1.3124173088954758</v>
      </c>
      <c r="AA15" s="16">
        <f>'[1]Non-Ferrous Metals'!AO15</f>
        <v>63.241186406243216</v>
      </c>
      <c r="AB15" s="16">
        <f>'[1]Non-Ferrous Metals'!AP15</f>
        <v>0</v>
      </c>
      <c r="AC15" s="16">
        <f>'[1]Non-Ferrous Metals'!AQ15</f>
        <v>48.03451916346753</v>
      </c>
      <c r="AD15" s="17">
        <f t="shared" si="1"/>
        <v>4675.981923052221</v>
      </c>
    </row>
    <row r="16" spans="2:30" ht="12.75">
      <c r="B16" s="15">
        <v>1999</v>
      </c>
      <c r="C16" s="16">
        <f>'[1]Non-Ferrous Metals'!C16</f>
        <v>216.76046286938887</v>
      </c>
      <c r="D16" s="16">
        <f>'[1]Non-Ferrous Metals'!D16</f>
        <v>844.7647980258973</v>
      </c>
      <c r="E16" s="16">
        <f>'[1]Non-Ferrous Metals'!E16</f>
        <v>3930.3198135171306</v>
      </c>
      <c r="F16" s="16">
        <f>'[1]Non-Ferrous Metals'!F16</f>
        <v>0</v>
      </c>
      <c r="G16" s="16">
        <f>'[1]Non-Ferrous Metals'!G16</f>
        <v>0</v>
      </c>
      <c r="H16" s="16">
        <f>'[1]Non-Ferrous Metals'!H16</f>
        <v>0</v>
      </c>
      <c r="I16" s="16">
        <f>'[1]Non-Ferrous Metals'!I16</f>
        <v>2.0655025937862455</v>
      </c>
      <c r="J16" s="16">
        <f>'[1]Non-Ferrous Metals'!J16</f>
        <v>28.91959234880591</v>
      </c>
      <c r="K16" s="16">
        <f>'[1]Non-Ferrous Metals'!K16</f>
        <v>1.3360789492860383</v>
      </c>
      <c r="L16" s="16">
        <f>'[1]Non-Ferrous Metals'!L16</f>
        <v>64.35357561823649</v>
      </c>
      <c r="M16" s="16">
        <f>'[1]Non-Ferrous Metals'!M16</f>
        <v>0</v>
      </c>
      <c r="N16" s="16">
        <f>'[1]Non-Ferrous Metals'!N16</f>
        <v>53.581432733165826</v>
      </c>
      <c r="O16" s="17">
        <f t="shared" si="0"/>
        <v>5142.1012566556965</v>
      </c>
      <c r="Q16" s="15">
        <v>1999</v>
      </c>
      <c r="R16" s="16">
        <f>'[1]Non-Ferrous Metals'!AF16</f>
        <v>219.4005868215118</v>
      </c>
      <c r="S16" s="16">
        <f>'[1]Non-Ferrous Metals'!AG16</f>
        <v>850.6192719525054</v>
      </c>
      <c r="T16" s="16">
        <f>'[1]Non-Ferrous Metals'!AH16</f>
        <v>3930.7761139024874</v>
      </c>
      <c r="U16" s="16">
        <f>'[1]Non-Ferrous Metals'!AI16</f>
        <v>0</v>
      </c>
      <c r="V16" s="16">
        <f>'[1]Non-Ferrous Metals'!AJ16</f>
        <v>0</v>
      </c>
      <c r="W16" s="16">
        <f>'[1]Non-Ferrous Metals'!AK16</f>
        <v>0</v>
      </c>
      <c r="X16" s="16">
        <f>'[1]Non-Ferrous Metals'!AL16</f>
        <v>2.0655025937862455</v>
      </c>
      <c r="Y16" s="16">
        <f>'[1]Non-Ferrous Metals'!AM16</f>
        <v>28.91959234880591</v>
      </c>
      <c r="Z16" s="16">
        <f>'[1]Non-Ferrous Metals'!AN16</f>
        <v>1.3360789492860383</v>
      </c>
      <c r="AA16" s="16">
        <f>'[1]Non-Ferrous Metals'!AO16</f>
        <v>65.02551589442245</v>
      </c>
      <c r="AB16" s="16">
        <f>'[1]Non-Ferrous Metals'!AP16</f>
        <v>0</v>
      </c>
      <c r="AC16" s="16">
        <f>'[1]Non-Ferrous Metals'!AQ16</f>
        <v>53.94671424026678</v>
      </c>
      <c r="AD16" s="17">
        <f t="shared" si="1"/>
        <v>5152.089376703072</v>
      </c>
    </row>
    <row r="17" spans="2:30" ht="12.75">
      <c r="B17" s="15">
        <v>2000</v>
      </c>
      <c r="C17" s="16">
        <f>'[1]Non-Ferrous Metals'!C17</f>
        <v>224.43478935675114</v>
      </c>
      <c r="D17" s="16">
        <f>'[1]Non-Ferrous Metals'!D17</f>
        <v>830.9946382032209</v>
      </c>
      <c r="E17" s="16">
        <f>'[1]Non-Ferrous Metals'!E17</f>
        <v>4075.2130424081156</v>
      </c>
      <c r="F17" s="16">
        <f>'[1]Non-Ferrous Metals'!F17</f>
        <v>0</v>
      </c>
      <c r="G17" s="16">
        <f>'[1]Non-Ferrous Metals'!G17</f>
        <v>0</v>
      </c>
      <c r="H17" s="16">
        <f>'[1]Non-Ferrous Metals'!H17</f>
        <v>0</v>
      </c>
      <c r="I17" s="16">
        <f>'[1]Non-Ferrous Metals'!I17</f>
        <v>2.2254155005371996</v>
      </c>
      <c r="J17" s="16">
        <f>'[1]Non-Ferrous Metals'!J17</f>
        <v>29.627337465999066</v>
      </c>
      <c r="K17" s="16">
        <f>'[1]Non-Ferrous Metals'!K17</f>
        <v>1.1233985955550436</v>
      </c>
      <c r="L17" s="16">
        <f>'[1]Non-Ferrous Metals'!L17</f>
        <v>57.4976277862845</v>
      </c>
      <c r="M17" s="16">
        <f>'[1]Non-Ferrous Metals'!M17</f>
        <v>0</v>
      </c>
      <c r="N17" s="16">
        <f>'[1]Non-Ferrous Metals'!N17</f>
        <v>46.839267544424374</v>
      </c>
      <c r="O17" s="17">
        <f t="shared" si="0"/>
        <v>5267.955516860889</v>
      </c>
      <c r="Q17" s="15">
        <v>2000</v>
      </c>
      <c r="R17" s="16">
        <f>'[1]Non-Ferrous Metals'!AF17</f>
        <v>229.2686314076282</v>
      </c>
      <c r="S17" s="16">
        <f>'[1]Non-Ferrous Metals'!AG17</f>
        <v>841.7479685545744</v>
      </c>
      <c r="T17" s="16">
        <f>'[1]Non-Ferrous Metals'!AH17</f>
        <v>4076.046469093757</v>
      </c>
      <c r="U17" s="16">
        <f>'[1]Non-Ferrous Metals'!AI17</f>
        <v>0</v>
      </c>
      <c r="V17" s="16">
        <f>'[1]Non-Ferrous Metals'!AJ17</f>
        <v>0</v>
      </c>
      <c r="W17" s="16">
        <f>'[1]Non-Ferrous Metals'!AK17</f>
        <v>0</v>
      </c>
      <c r="X17" s="16">
        <f>'[1]Non-Ferrous Metals'!AL17</f>
        <v>2.2254155005371996</v>
      </c>
      <c r="Y17" s="16">
        <f>'[1]Non-Ferrous Metals'!AM17</f>
        <v>29.627337465999066</v>
      </c>
      <c r="Z17" s="16">
        <f>'[1]Non-Ferrous Metals'!AN17</f>
        <v>1.1233985955550436</v>
      </c>
      <c r="AA17" s="16">
        <f>'[1]Non-Ferrous Metals'!AO17</f>
        <v>58.73010043785666</v>
      </c>
      <c r="AB17" s="16">
        <f>'[1]Non-Ferrous Metals'!AP17</f>
        <v>0</v>
      </c>
      <c r="AC17" s="16">
        <f>'[1]Non-Ferrous Metals'!AQ17</f>
        <v>47.4102042360321</v>
      </c>
      <c r="AD17" s="17">
        <f t="shared" si="1"/>
        <v>5286.17952529194</v>
      </c>
    </row>
    <row r="18" spans="2:30" ht="12.75">
      <c r="B18" s="15">
        <v>2001</v>
      </c>
      <c r="C18" s="16">
        <f>'[1]Non-Ferrous Metals'!C18</f>
        <v>217.22068254648724</v>
      </c>
      <c r="D18" s="16">
        <f>'[1]Non-Ferrous Metals'!D18</f>
        <v>751.8565872998712</v>
      </c>
      <c r="E18" s="16">
        <f>'[1]Non-Ferrous Metals'!E18</f>
        <v>4086.610175016754</v>
      </c>
      <c r="F18" s="16">
        <f>'[1]Non-Ferrous Metals'!F18</f>
        <v>0</v>
      </c>
      <c r="G18" s="16">
        <f>'[1]Non-Ferrous Metals'!G18</f>
        <v>0</v>
      </c>
      <c r="H18" s="16">
        <f>'[1]Non-Ferrous Metals'!H18</f>
        <v>0</v>
      </c>
      <c r="I18" s="16">
        <f>'[1]Non-Ferrous Metals'!I18</f>
        <v>2.5161540095804953</v>
      </c>
      <c r="J18" s="16">
        <f>'[1]Non-Ferrous Metals'!J18</f>
        <v>27.76647500293819</v>
      </c>
      <c r="K18" s="16">
        <f>'[1]Non-Ferrous Metals'!K18</f>
        <v>1.0484294822339504</v>
      </c>
      <c r="L18" s="16">
        <f>'[1]Non-Ferrous Metals'!L18</f>
        <v>57.40288835827226</v>
      </c>
      <c r="M18" s="16">
        <f>'[1]Non-Ferrous Metals'!M18</f>
        <v>0</v>
      </c>
      <c r="N18" s="16">
        <f>'[1]Non-Ferrous Metals'!N18</f>
        <v>41.60005022152144</v>
      </c>
      <c r="O18" s="17">
        <f t="shared" si="0"/>
        <v>5186.021441937658</v>
      </c>
      <c r="Q18" s="15">
        <v>2001</v>
      </c>
      <c r="R18" s="16">
        <f>'[1]Non-Ferrous Metals'!AF18</f>
        <v>220.3283467095522</v>
      </c>
      <c r="S18" s="16">
        <f>'[1]Non-Ferrous Metals'!AG18</f>
        <v>758.7913939029389</v>
      </c>
      <c r="T18" s="16">
        <f>'[1]Non-Ferrous Metals'!AH18</f>
        <v>4087.1453981394966</v>
      </c>
      <c r="U18" s="16">
        <f>'[1]Non-Ferrous Metals'!AI18</f>
        <v>0</v>
      </c>
      <c r="V18" s="16">
        <f>'[1]Non-Ferrous Metals'!AJ18</f>
        <v>0</v>
      </c>
      <c r="W18" s="16">
        <f>'[1]Non-Ferrous Metals'!AK18</f>
        <v>0</v>
      </c>
      <c r="X18" s="16">
        <f>'[1]Non-Ferrous Metals'!AL18</f>
        <v>2.5161540095804953</v>
      </c>
      <c r="Y18" s="16">
        <f>'[1]Non-Ferrous Metals'!AM18</f>
        <v>27.76647500293819</v>
      </c>
      <c r="Z18" s="16">
        <f>'[1]Non-Ferrous Metals'!AN18</f>
        <v>1.0484294822339504</v>
      </c>
      <c r="AA18" s="16">
        <f>'[1]Non-Ferrous Metals'!AO18</f>
        <v>58.19689885048551</v>
      </c>
      <c r="AB18" s="16">
        <f>'[1]Non-Ferrous Metals'!AP18</f>
        <v>0</v>
      </c>
      <c r="AC18" s="16">
        <f>'[1]Non-Ferrous Metals'!AQ18</f>
        <v>41.924319030778825</v>
      </c>
      <c r="AD18" s="17">
        <f t="shared" si="1"/>
        <v>5197.717415128004</v>
      </c>
    </row>
    <row r="19" spans="2:30" ht="12.75">
      <c r="B19" s="15">
        <v>2002</v>
      </c>
      <c r="C19" s="16">
        <f>'[1]Non-Ferrous Metals'!C19</f>
        <v>227.4408405802553</v>
      </c>
      <c r="D19" s="16">
        <f>'[1]Non-Ferrous Metals'!D19</f>
        <v>822.4168356066658</v>
      </c>
      <c r="E19" s="16">
        <f>'[1]Non-Ferrous Metals'!E19</f>
        <v>4516.126490995763</v>
      </c>
      <c r="F19" s="16">
        <f>'[1]Non-Ferrous Metals'!F19</f>
        <v>0</v>
      </c>
      <c r="G19" s="16">
        <f>'[1]Non-Ferrous Metals'!G19</f>
        <v>0</v>
      </c>
      <c r="H19" s="16">
        <f>'[1]Non-Ferrous Metals'!H19</f>
        <v>0</v>
      </c>
      <c r="I19" s="16">
        <f>'[1]Non-Ferrous Metals'!I19</f>
        <v>2.6191696176790513</v>
      </c>
      <c r="J19" s="16">
        <f>'[1]Non-Ferrous Metals'!J19</f>
        <v>29.60959931132276</v>
      </c>
      <c r="K19" s="16">
        <f>'[1]Non-Ferrous Metals'!K19</f>
        <v>1.0037013349227852</v>
      </c>
      <c r="L19" s="16">
        <f>'[1]Non-Ferrous Metals'!L19</f>
        <v>48.85688937447239</v>
      </c>
      <c r="M19" s="16">
        <f>'[1]Non-Ferrous Metals'!M19</f>
        <v>0</v>
      </c>
      <c r="N19" s="16">
        <f>'[1]Non-Ferrous Metals'!N19</f>
        <v>52.18635724455415</v>
      </c>
      <c r="O19" s="17">
        <f t="shared" si="0"/>
        <v>5700.259884065636</v>
      </c>
      <c r="Q19" s="15">
        <v>2002</v>
      </c>
      <c r="R19" s="16">
        <f>'[1]Non-Ferrous Metals'!AF19</f>
        <v>231.5706216237313</v>
      </c>
      <c r="S19" s="16">
        <f>'[1]Non-Ferrous Metals'!AG19</f>
        <v>831.6720396512662</v>
      </c>
      <c r="T19" s="16">
        <f>'[1]Non-Ferrous Metals'!AH19</f>
        <v>4516.839221890946</v>
      </c>
      <c r="U19" s="16">
        <f>'[1]Non-Ferrous Metals'!AI19</f>
        <v>0</v>
      </c>
      <c r="V19" s="16">
        <f>'[1]Non-Ferrous Metals'!AJ19</f>
        <v>0</v>
      </c>
      <c r="W19" s="16">
        <f>'[1]Non-Ferrous Metals'!AK19</f>
        <v>0</v>
      </c>
      <c r="X19" s="16">
        <f>'[1]Non-Ferrous Metals'!AL19</f>
        <v>2.6191696176790513</v>
      </c>
      <c r="Y19" s="16">
        <f>'[1]Non-Ferrous Metals'!AM19</f>
        <v>29.60959931132276</v>
      </c>
      <c r="Z19" s="16">
        <f>'[1]Non-Ferrous Metals'!AN19</f>
        <v>1.0037013349227852</v>
      </c>
      <c r="AA19" s="16">
        <f>'[1]Non-Ferrous Metals'!AO19</f>
        <v>49.914619235841805</v>
      </c>
      <c r="AB19" s="16">
        <f>'[1]Non-Ferrous Metals'!AP19</f>
        <v>0</v>
      </c>
      <c r="AC19" s="16">
        <f>'[1]Non-Ferrous Metals'!AQ19</f>
        <v>52.746389665151355</v>
      </c>
      <c r="AD19" s="17">
        <f t="shared" si="1"/>
        <v>5715.9753623308625</v>
      </c>
    </row>
    <row r="20" spans="2:30" ht="12.75">
      <c r="B20" s="15">
        <v>2003</v>
      </c>
      <c r="C20" s="16">
        <f>'[1]Non-Ferrous Metals'!C20</f>
        <v>237.34765002556748</v>
      </c>
      <c r="D20" s="16">
        <f>'[1]Non-Ferrous Metals'!D20</f>
        <v>900.2203776272495</v>
      </c>
      <c r="E20" s="16">
        <f>'[1]Non-Ferrous Metals'!E20</f>
        <v>4922.785937198617</v>
      </c>
      <c r="F20" s="16">
        <f>'[1]Non-Ferrous Metals'!F20</f>
        <v>0</v>
      </c>
      <c r="G20" s="16">
        <f>'[1]Non-Ferrous Metals'!G20</f>
        <v>0</v>
      </c>
      <c r="H20" s="16">
        <f>'[1]Non-Ferrous Metals'!H20</f>
        <v>0</v>
      </c>
      <c r="I20" s="16">
        <f>'[1]Non-Ferrous Metals'!I20</f>
        <v>2.7596030573921446</v>
      </c>
      <c r="J20" s="16">
        <f>'[1]Non-Ferrous Metals'!J20</f>
        <v>30.781681972995102</v>
      </c>
      <c r="K20" s="16">
        <f>'[1]Non-Ferrous Metals'!K20</f>
        <v>1.0027489403505396</v>
      </c>
      <c r="L20" s="16">
        <f>'[1]Non-Ferrous Metals'!L20</f>
        <v>62.34925069626085</v>
      </c>
      <c r="M20" s="16">
        <f>'[1]Non-Ferrous Metals'!M20</f>
        <v>0</v>
      </c>
      <c r="N20" s="16">
        <f>'[1]Non-Ferrous Metals'!N20</f>
        <v>46.802573836918945</v>
      </c>
      <c r="O20" s="17">
        <f t="shared" si="0"/>
        <v>6204.049823355352</v>
      </c>
      <c r="Q20" s="15">
        <v>2003</v>
      </c>
      <c r="R20" s="16">
        <f>'[1]Non-Ferrous Metals'!AF20</f>
        <v>239.40672940379983</v>
      </c>
      <c r="S20" s="16">
        <f>'[1]Non-Ferrous Metals'!AG20</f>
        <v>904.861026908711</v>
      </c>
      <c r="T20" s="16">
        <f>'[1]Non-Ferrous Metals'!AH20</f>
        <v>4923.143261706253</v>
      </c>
      <c r="U20" s="16">
        <f>'[1]Non-Ferrous Metals'!AI20</f>
        <v>0</v>
      </c>
      <c r="V20" s="16">
        <f>'[1]Non-Ferrous Metals'!AJ20</f>
        <v>0</v>
      </c>
      <c r="W20" s="16">
        <f>'[1]Non-Ferrous Metals'!AK20</f>
        <v>0</v>
      </c>
      <c r="X20" s="16">
        <f>'[1]Non-Ferrous Metals'!AL20</f>
        <v>2.7596030573921446</v>
      </c>
      <c r="Y20" s="16">
        <f>'[1]Non-Ferrous Metals'!AM20</f>
        <v>30.781681972995102</v>
      </c>
      <c r="Z20" s="16">
        <f>'[1]Non-Ferrous Metals'!AN20</f>
        <v>1.0027489403505396</v>
      </c>
      <c r="AA20" s="16">
        <f>'[1]Non-Ferrous Metals'!AO20</f>
        <v>62.87816572541923</v>
      </c>
      <c r="AB20" s="16">
        <f>'[1]Non-Ferrous Metals'!AP20</f>
        <v>0</v>
      </c>
      <c r="AC20" s="16">
        <f>'[1]Non-Ferrous Metals'!AQ20</f>
        <v>47.05506594329009</v>
      </c>
      <c r="AD20" s="17">
        <f t="shared" si="1"/>
        <v>6211.888283658211</v>
      </c>
    </row>
    <row r="21" spans="2:30" ht="12.75">
      <c r="B21" s="15">
        <v>2004</v>
      </c>
      <c r="C21" s="16">
        <f>'[1]Non-Ferrous Metals'!C21</f>
        <v>229.26933383837817</v>
      </c>
      <c r="D21" s="16">
        <f>'[1]Non-Ferrous Metals'!D21</f>
        <v>998.2284683619296</v>
      </c>
      <c r="E21" s="16">
        <f>'[1]Non-Ferrous Metals'!E21</f>
        <v>4909.445510019322</v>
      </c>
      <c r="F21" s="16">
        <f>'[1]Non-Ferrous Metals'!F21</f>
        <v>0</v>
      </c>
      <c r="G21" s="16">
        <f>'[1]Non-Ferrous Metals'!G21</f>
        <v>0</v>
      </c>
      <c r="H21" s="16">
        <f>'[1]Non-Ferrous Metals'!H21</f>
        <v>0</v>
      </c>
      <c r="I21" s="16">
        <f>'[1]Non-Ferrous Metals'!I21</f>
        <v>2.9293489522765914</v>
      </c>
      <c r="J21" s="16">
        <f>'[1]Non-Ferrous Metals'!J21</f>
        <v>31.474394488108178</v>
      </c>
      <c r="K21" s="16">
        <f>'[1]Non-Ferrous Metals'!K21</f>
        <v>1.0800805392019857</v>
      </c>
      <c r="L21" s="16">
        <f>'[1]Non-Ferrous Metals'!L21</f>
        <v>66.14017129497032</v>
      </c>
      <c r="M21" s="16">
        <f>'[1]Non-Ferrous Metals'!M21</f>
        <v>0</v>
      </c>
      <c r="N21" s="16">
        <f>'[1]Non-Ferrous Metals'!N21</f>
        <v>44.32684134368787</v>
      </c>
      <c r="O21" s="17">
        <f t="shared" si="0"/>
        <v>6282.894148837875</v>
      </c>
      <c r="Q21" s="15">
        <v>2004</v>
      </c>
      <c r="R21" s="16">
        <f>'[1]Non-Ferrous Metals'!AF21</f>
        <v>231.4666835859352</v>
      </c>
      <c r="S21" s="16">
        <f>'[1]Non-Ferrous Metals'!AG21</f>
        <v>1003.2087939295134</v>
      </c>
      <c r="T21" s="16">
        <f>'[1]Non-Ferrous Metals'!AH21</f>
        <v>4909.829651095275</v>
      </c>
      <c r="U21" s="16">
        <f>'[1]Non-Ferrous Metals'!AI21</f>
        <v>0</v>
      </c>
      <c r="V21" s="16">
        <f>'[1]Non-Ferrous Metals'!AJ21</f>
        <v>0</v>
      </c>
      <c r="W21" s="16">
        <f>'[1]Non-Ferrous Metals'!AK21</f>
        <v>0</v>
      </c>
      <c r="X21" s="16">
        <f>'[1]Non-Ferrous Metals'!AL21</f>
        <v>3.0809833447871973</v>
      </c>
      <c r="Y21" s="16">
        <f>'[1]Non-Ferrous Metals'!AM21</f>
        <v>31.474394488108178</v>
      </c>
      <c r="Z21" s="16">
        <f>'[1]Non-Ferrous Metals'!AN21</f>
        <v>1.0800805392019857</v>
      </c>
      <c r="AA21" s="16">
        <f>'[1]Non-Ferrous Metals'!AO21</f>
        <v>66.70653944320202</v>
      </c>
      <c r="AB21" s="16">
        <f>'[1]Non-Ferrous Metals'!AP21</f>
        <v>0</v>
      </c>
      <c r="AC21" s="16">
        <f>'[1]Non-Ferrous Metals'!AQ21</f>
        <v>44.58564955123213</v>
      </c>
      <c r="AD21" s="17">
        <f t="shared" si="1"/>
        <v>6291.432775977256</v>
      </c>
    </row>
    <row r="22" spans="2:30" ht="12.75">
      <c r="B22" s="15">
        <v>2005</v>
      </c>
      <c r="C22" s="16">
        <f>'[1]Non-Ferrous Metals'!C22</f>
        <v>225.99032350890013</v>
      </c>
      <c r="D22" s="16">
        <f>'[1]Non-Ferrous Metals'!D22</f>
        <v>999.6755800198017</v>
      </c>
      <c r="E22" s="16">
        <f>'[1]Non-Ferrous Metals'!E22</f>
        <v>4893.741188657516</v>
      </c>
      <c r="F22" s="16">
        <f>'[1]Non-Ferrous Metals'!F22</f>
        <v>0</v>
      </c>
      <c r="G22" s="16">
        <f>'[1]Non-Ferrous Metals'!G22</f>
        <v>0</v>
      </c>
      <c r="H22" s="16">
        <f>'[1]Non-Ferrous Metals'!H22</f>
        <v>0</v>
      </c>
      <c r="I22" s="16">
        <f>'[1]Non-Ferrous Metals'!I22</f>
        <v>3.1507869048213104</v>
      </c>
      <c r="J22" s="16">
        <f>'[1]Non-Ferrous Metals'!J22</f>
        <v>30.588092718452923</v>
      </c>
      <c r="K22" s="16">
        <f>'[1]Non-Ferrous Metals'!K22</f>
        <v>1.1145376253008494</v>
      </c>
      <c r="L22" s="16">
        <f>'[1]Non-Ferrous Metals'!L22</f>
        <v>70.00536640889594</v>
      </c>
      <c r="M22" s="16">
        <f>'[1]Non-Ferrous Metals'!M22</f>
        <v>0</v>
      </c>
      <c r="N22" s="16">
        <f>'[1]Non-Ferrous Metals'!N22</f>
        <v>38.02580126935854</v>
      </c>
      <c r="O22" s="17">
        <f t="shared" si="0"/>
        <v>6262.291677113047</v>
      </c>
      <c r="Q22" s="15">
        <v>2005</v>
      </c>
      <c r="R22" s="16">
        <f>'[1]Non-Ferrous Metals'!AF22</f>
        <v>225.99032350890013</v>
      </c>
      <c r="S22" s="16">
        <f>'[1]Non-Ferrous Metals'!AG22</f>
        <v>999.6755800198017</v>
      </c>
      <c r="T22" s="16">
        <f>'[1]Non-Ferrous Metals'!AH22</f>
        <v>4893.741188657516</v>
      </c>
      <c r="U22" s="16">
        <f>'[1]Non-Ferrous Metals'!AI22</f>
        <v>0</v>
      </c>
      <c r="V22" s="16">
        <f>'[1]Non-Ferrous Metals'!AJ22</f>
        <v>0</v>
      </c>
      <c r="W22" s="16">
        <f>'[1]Non-Ferrous Metals'!AK22</f>
        <v>0</v>
      </c>
      <c r="X22" s="16">
        <f>'[1]Non-Ferrous Metals'!AL22</f>
        <v>3.1507869048213104</v>
      </c>
      <c r="Y22" s="16">
        <f>'[1]Non-Ferrous Metals'!AM22</f>
        <v>30.588092718452923</v>
      </c>
      <c r="Z22" s="16">
        <f>'[1]Non-Ferrous Metals'!AN22</f>
        <v>1.1145376253008494</v>
      </c>
      <c r="AA22" s="16">
        <f>'[1]Non-Ferrous Metals'!AO22</f>
        <v>70.00536640889594</v>
      </c>
      <c r="AB22" s="16">
        <f>'[1]Non-Ferrous Metals'!AP22</f>
        <v>0</v>
      </c>
      <c r="AC22" s="16">
        <f>'[1]Non-Ferrous Metals'!AQ22</f>
        <v>38.02580126935854</v>
      </c>
      <c r="AD22" s="17">
        <f t="shared" si="1"/>
        <v>6262.291677113047</v>
      </c>
    </row>
    <row r="23" spans="2:30" ht="12.75">
      <c r="B23" s="15">
        <v>2006</v>
      </c>
      <c r="C23" s="16">
        <f>'[1]Non-Ferrous Metals'!C23</f>
        <v>201.07686854043638</v>
      </c>
      <c r="D23" s="16">
        <f>'[1]Non-Ferrous Metals'!D23</f>
        <v>872.4196846910783</v>
      </c>
      <c r="E23" s="16">
        <f>'[1]Non-Ferrous Metals'!E23</f>
        <v>2548.985438802325</v>
      </c>
      <c r="F23" s="16">
        <f>'[1]Non-Ferrous Metals'!F23</f>
        <v>0</v>
      </c>
      <c r="G23" s="16">
        <f>'[1]Non-Ferrous Metals'!G23</f>
        <v>0</v>
      </c>
      <c r="H23" s="16">
        <f>'[1]Non-Ferrous Metals'!H23</f>
        <v>0</v>
      </c>
      <c r="I23" s="16">
        <f>'[1]Non-Ferrous Metals'!I23</f>
        <v>3.5251814116074547</v>
      </c>
      <c r="J23" s="16">
        <f>'[1]Non-Ferrous Metals'!J23</f>
        <v>24.727326505054563</v>
      </c>
      <c r="K23" s="16">
        <f>'[1]Non-Ferrous Metals'!K23</f>
        <v>1.1672632574298132</v>
      </c>
      <c r="L23" s="16">
        <f>'[1]Non-Ferrous Metals'!L23</f>
        <v>31.41143447735903</v>
      </c>
      <c r="M23" s="16">
        <f>'[1]Non-Ferrous Metals'!M23</f>
        <v>0</v>
      </c>
      <c r="N23" s="16">
        <f>'[1]Non-Ferrous Metals'!N23</f>
        <v>35.11189741448031</v>
      </c>
      <c r="O23" s="17">
        <f t="shared" si="0"/>
        <v>3718.4250950997703</v>
      </c>
      <c r="Q23" s="15">
        <v>2006</v>
      </c>
      <c r="R23" s="16">
        <f>'[1]Non-Ferrous Metals'!AF23</f>
        <v>201.07686854043638</v>
      </c>
      <c r="S23" s="16">
        <f>'[1]Non-Ferrous Metals'!AG23</f>
        <v>872.4196846910783</v>
      </c>
      <c r="T23" s="16">
        <f>'[1]Non-Ferrous Metals'!AH23</f>
        <v>2548.985438802325</v>
      </c>
      <c r="U23" s="16">
        <f>'[1]Non-Ferrous Metals'!AI23</f>
        <v>0</v>
      </c>
      <c r="V23" s="16">
        <f>'[1]Non-Ferrous Metals'!AJ23</f>
        <v>0</v>
      </c>
      <c r="W23" s="16">
        <f>'[1]Non-Ferrous Metals'!AK23</f>
        <v>0</v>
      </c>
      <c r="X23" s="16">
        <f>'[1]Non-Ferrous Metals'!AL23</f>
        <v>3.5251814116074547</v>
      </c>
      <c r="Y23" s="16">
        <f>'[1]Non-Ferrous Metals'!AM23</f>
        <v>24.727326505054563</v>
      </c>
      <c r="Z23" s="16">
        <f>'[1]Non-Ferrous Metals'!AN23</f>
        <v>1.1672632574298132</v>
      </c>
      <c r="AA23" s="16">
        <f>'[1]Non-Ferrous Metals'!AO23</f>
        <v>31.41143447735903</v>
      </c>
      <c r="AB23" s="16">
        <f>'[1]Non-Ferrous Metals'!AP23</f>
        <v>0</v>
      </c>
      <c r="AC23" s="16">
        <f>'[1]Non-Ferrous Metals'!AQ23</f>
        <v>35.11189741448031</v>
      </c>
      <c r="AD23" s="17">
        <f t="shared" si="1"/>
        <v>3718.4250950997703</v>
      </c>
    </row>
    <row r="24" spans="2:30" ht="12.75">
      <c r="B24" s="15">
        <v>2007</v>
      </c>
      <c r="C24" s="16">
        <f>'[1]Non-Ferrous Metals'!C24</f>
        <v>0</v>
      </c>
      <c r="D24" s="16">
        <f>'[1]Non-Ferrous Metals'!D24</f>
        <v>0</v>
      </c>
      <c r="E24" s="16">
        <f>'[1]Non-Ferrous Metals'!E24</f>
        <v>0</v>
      </c>
      <c r="F24" s="16">
        <f>'[1]Non-Ferrous Metals'!F24</f>
        <v>0</v>
      </c>
      <c r="G24" s="16">
        <f>'[1]Non-Ferrous Metals'!G24</f>
        <v>0</v>
      </c>
      <c r="H24" s="16">
        <f>'[1]Non-Ferrous Metals'!H24</f>
        <v>0</v>
      </c>
      <c r="I24" s="16">
        <f>'[1]Non-Ferrous Metals'!I24</f>
        <v>0</v>
      </c>
      <c r="J24" s="16">
        <f>'[1]Non-Ferrous Metals'!J24</f>
        <v>0</v>
      </c>
      <c r="K24" s="16">
        <f>'[1]Non-Ferrous Metals'!K24</f>
        <v>0</v>
      </c>
      <c r="L24" s="16">
        <f>'[1]Non-Ferrous Metals'!L24</f>
        <v>0</v>
      </c>
      <c r="M24" s="16">
        <f>'[1]Non-Ferrous Metals'!M24</f>
        <v>0</v>
      </c>
      <c r="N24" s="16">
        <f>'[1]Non-Ferrous Metals'!N24</f>
        <v>0</v>
      </c>
      <c r="O24" s="17">
        <f t="shared" si="0"/>
        <v>0</v>
      </c>
      <c r="Q24" s="15">
        <v>2007</v>
      </c>
      <c r="R24" s="16">
        <f>'[1]Non-Ferrous Metals'!AF24</f>
        <v>0</v>
      </c>
      <c r="S24" s="16">
        <f>'[1]Non-Ferrous Metals'!AG24</f>
        <v>0</v>
      </c>
      <c r="T24" s="16">
        <f>'[1]Non-Ferrous Metals'!AH24</f>
        <v>0</v>
      </c>
      <c r="U24" s="16">
        <f>'[1]Non-Ferrous Metals'!AI24</f>
        <v>0</v>
      </c>
      <c r="V24" s="16">
        <f>'[1]Non-Ferrous Metals'!AJ24</f>
        <v>0</v>
      </c>
      <c r="W24" s="16">
        <f>'[1]Non-Ferrous Metals'!AK24</f>
        <v>0</v>
      </c>
      <c r="X24" s="16">
        <f>'[1]Non-Ferrous Metals'!AL24</f>
        <v>0</v>
      </c>
      <c r="Y24" s="16">
        <f>'[1]Non-Ferrous Metals'!AM24</f>
        <v>0</v>
      </c>
      <c r="Z24" s="16">
        <f>'[1]Non-Ferrous Metals'!AN24</f>
        <v>0</v>
      </c>
      <c r="AA24" s="16">
        <f>'[1]Non-Ferrous Metals'!AO24</f>
        <v>0</v>
      </c>
      <c r="AB24" s="16">
        <f>'[1]Non-Ferrous Metals'!AP24</f>
        <v>0</v>
      </c>
      <c r="AC24" s="16">
        <f>'[1]Non-Ferrous Metals'!AQ24</f>
        <v>0</v>
      </c>
      <c r="AD24" s="17">
        <f t="shared" si="1"/>
        <v>0</v>
      </c>
    </row>
    <row r="25" spans="2:30" ht="12.75">
      <c r="B25" s="15">
        <v>2008</v>
      </c>
      <c r="C25" s="16">
        <f>'[1]Non-Ferrous Metals'!C25</f>
        <v>0</v>
      </c>
      <c r="D25" s="16">
        <f>'[1]Non-Ferrous Metals'!D25</f>
        <v>0</v>
      </c>
      <c r="E25" s="16">
        <f>'[1]Non-Ferrous Metals'!E25</f>
        <v>0</v>
      </c>
      <c r="F25" s="16">
        <f>'[1]Non-Ferrous Metals'!F25</f>
        <v>0</v>
      </c>
      <c r="G25" s="16">
        <f>'[1]Non-Ferrous Metals'!G25</f>
        <v>0</v>
      </c>
      <c r="H25" s="16">
        <f>'[1]Non-Ferrous Metals'!H25</f>
        <v>0</v>
      </c>
      <c r="I25" s="16">
        <f>'[1]Non-Ferrous Metals'!I25</f>
        <v>0</v>
      </c>
      <c r="J25" s="16">
        <f>'[1]Non-Ferrous Metals'!J25</f>
        <v>0</v>
      </c>
      <c r="K25" s="16">
        <f>'[1]Non-Ferrous Metals'!K25</f>
        <v>0</v>
      </c>
      <c r="L25" s="16">
        <f>'[1]Non-Ferrous Metals'!L25</f>
        <v>0</v>
      </c>
      <c r="M25" s="16">
        <f>'[1]Non-Ferrous Metals'!M25</f>
        <v>0</v>
      </c>
      <c r="N25" s="16">
        <f>'[1]Non-Ferrous Metals'!N25</f>
        <v>0</v>
      </c>
      <c r="O25" s="17">
        <f t="shared" si="0"/>
        <v>0</v>
      </c>
      <c r="Q25" s="15">
        <v>2008</v>
      </c>
      <c r="R25" s="16">
        <f>'[1]Non-Ferrous Metals'!AF25</f>
        <v>0</v>
      </c>
      <c r="S25" s="16">
        <f>'[1]Non-Ferrous Metals'!AG25</f>
        <v>0</v>
      </c>
      <c r="T25" s="16">
        <f>'[1]Non-Ferrous Metals'!AH25</f>
        <v>0</v>
      </c>
      <c r="U25" s="16">
        <f>'[1]Non-Ferrous Metals'!AI25</f>
        <v>0</v>
      </c>
      <c r="V25" s="16">
        <f>'[1]Non-Ferrous Metals'!AJ25</f>
        <v>0</v>
      </c>
      <c r="W25" s="16">
        <f>'[1]Non-Ferrous Metals'!AK25</f>
        <v>0</v>
      </c>
      <c r="X25" s="16">
        <f>'[1]Non-Ferrous Metals'!AL25</f>
        <v>0</v>
      </c>
      <c r="Y25" s="16">
        <f>'[1]Non-Ferrous Metals'!AM25</f>
        <v>0</v>
      </c>
      <c r="Z25" s="16">
        <f>'[1]Non-Ferrous Metals'!AN25</f>
        <v>0</v>
      </c>
      <c r="AA25" s="16">
        <f>'[1]Non-Ferrous Metals'!AO25</f>
        <v>0</v>
      </c>
      <c r="AB25" s="16">
        <f>'[1]Non-Ferrous Metals'!AP25</f>
        <v>0</v>
      </c>
      <c r="AC25" s="16">
        <f>'[1]Non-Ferrous Metals'!AQ25</f>
        <v>0</v>
      </c>
      <c r="AD25" s="17">
        <f t="shared" si="1"/>
        <v>0</v>
      </c>
    </row>
    <row r="26" spans="2:30" ht="12.75">
      <c r="B26" s="15">
        <v>2009</v>
      </c>
      <c r="C26" s="16">
        <f>'[1]Non-Ferrous Metals'!C26</f>
        <v>0</v>
      </c>
      <c r="D26" s="16">
        <f>'[1]Non-Ferrous Metals'!D26</f>
        <v>0</v>
      </c>
      <c r="E26" s="16">
        <f>'[1]Non-Ferrous Metals'!E26</f>
        <v>0</v>
      </c>
      <c r="F26" s="16">
        <f>'[1]Non-Ferrous Metals'!F26</f>
        <v>0</v>
      </c>
      <c r="G26" s="16">
        <f>'[1]Non-Ferrous Metals'!G26</f>
        <v>0</v>
      </c>
      <c r="H26" s="16">
        <f>'[1]Non-Ferrous Metals'!H26</f>
        <v>0</v>
      </c>
      <c r="I26" s="16">
        <f>'[1]Non-Ferrous Metals'!I26</f>
        <v>0</v>
      </c>
      <c r="J26" s="16">
        <f>'[1]Non-Ferrous Metals'!J26</f>
        <v>0</v>
      </c>
      <c r="K26" s="16">
        <f>'[1]Non-Ferrous Metals'!K26</f>
        <v>0</v>
      </c>
      <c r="L26" s="16">
        <f>'[1]Non-Ferrous Metals'!L26</f>
        <v>0</v>
      </c>
      <c r="M26" s="16">
        <f>'[1]Non-Ferrous Metals'!M26</f>
        <v>0</v>
      </c>
      <c r="N26" s="16">
        <f>'[1]Non-Ferrous Metals'!N26</f>
        <v>0</v>
      </c>
      <c r="O26" s="17">
        <f t="shared" si="0"/>
        <v>0</v>
      </c>
      <c r="Q26" s="15">
        <v>2009</v>
      </c>
      <c r="R26" s="16">
        <f>'[1]Non-Ferrous Metals'!AF26</f>
        <v>0</v>
      </c>
      <c r="S26" s="16">
        <f>'[1]Non-Ferrous Metals'!AG26</f>
        <v>0</v>
      </c>
      <c r="T26" s="16">
        <f>'[1]Non-Ferrous Metals'!AH26</f>
        <v>0</v>
      </c>
      <c r="U26" s="16">
        <f>'[1]Non-Ferrous Metals'!AI26</f>
        <v>0</v>
      </c>
      <c r="V26" s="16">
        <f>'[1]Non-Ferrous Metals'!AJ26</f>
        <v>0</v>
      </c>
      <c r="W26" s="16">
        <f>'[1]Non-Ferrous Metals'!AK26</f>
        <v>0</v>
      </c>
      <c r="X26" s="16">
        <f>'[1]Non-Ferrous Metals'!AL26</f>
        <v>0</v>
      </c>
      <c r="Y26" s="16">
        <f>'[1]Non-Ferrous Metals'!AM26</f>
        <v>0</v>
      </c>
      <c r="Z26" s="16">
        <f>'[1]Non-Ferrous Metals'!AN26</f>
        <v>0</v>
      </c>
      <c r="AA26" s="16">
        <f>'[1]Non-Ferrous Metals'!AO26</f>
        <v>0</v>
      </c>
      <c r="AB26" s="16">
        <f>'[1]Non-Ferrous Metals'!AP26</f>
        <v>0</v>
      </c>
      <c r="AC26" s="16">
        <f>'[1]Non-Ferrous Metals'!AQ26</f>
        <v>0</v>
      </c>
      <c r="AD26" s="17">
        <f t="shared" si="1"/>
        <v>0</v>
      </c>
    </row>
    <row r="27" spans="2:30" ht="12.75">
      <c r="B27" s="15">
        <v>2010</v>
      </c>
      <c r="C27" s="16">
        <f>'[1]Non-Ferrous Metals'!C27</f>
        <v>0</v>
      </c>
      <c r="D27" s="16">
        <f>'[1]Non-Ferrous Metals'!D27</f>
        <v>0</v>
      </c>
      <c r="E27" s="16">
        <f>'[1]Non-Ferrous Metals'!E27</f>
        <v>0</v>
      </c>
      <c r="F27" s="16">
        <f>'[1]Non-Ferrous Metals'!F27</f>
        <v>0</v>
      </c>
      <c r="G27" s="16">
        <f>'[1]Non-Ferrous Metals'!G27</f>
        <v>0</v>
      </c>
      <c r="H27" s="16">
        <f>'[1]Non-Ferrous Metals'!H27</f>
        <v>0</v>
      </c>
      <c r="I27" s="16">
        <f>'[1]Non-Ferrous Metals'!I27</f>
        <v>0</v>
      </c>
      <c r="J27" s="16">
        <f>'[1]Non-Ferrous Metals'!J27</f>
        <v>0</v>
      </c>
      <c r="K27" s="16">
        <f>'[1]Non-Ferrous Metals'!K27</f>
        <v>0</v>
      </c>
      <c r="L27" s="16">
        <f>'[1]Non-Ferrous Metals'!L27</f>
        <v>0</v>
      </c>
      <c r="M27" s="16">
        <f>'[1]Non-Ferrous Metals'!M27</f>
        <v>0</v>
      </c>
      <c r="N27" s="16">
        <f>'[1]Non-Ferrous Metals'!N27</f>
        <v>0</v>
      </c>
      <c r="O27" s="17">
        <f t="shared" si="0"/>
        <v>0</v>
      </c>
      <c r="Q27" s="15">
        <v>2010</v>
      </c>
      <c r="R27" s="16">
        <f>'[1]Non-Ferrous Metals'!AF27</f>
        <v>0</v>
      </c>
      <c r="S27" s="16">
        <f>'[1]Non-Ferrous Metals'!AG27</f>
        <v>0</v>
      </c>
      <c r="T27" s="16">
        <f>'[1]Non-Ferrous Metals'!AH27</f>
        <v>0</v>
      </c>
      <c r="U27" s="16">
        <f>'[1]Non-Ferrous Metals'!AI27</f>
        <v>0</v>
      </c>
      <c r="V27" s="16">
        <f>'[1]Non-Ferrous Metals'!AJ27</f>
        <v>0</v>
      </c>
      <c r="W27" s="16">
        <f>'[1]Non-Ferrous Metals'!AK27</f>
        <v>0</v>
      </c>
      <c r="X27" s="16">
        <f>'[1]Non-Ferrous Metals'!AL27</f>
        <v>0</v>
      </c>
      <c r="Y27" s="16">
        <f>'[1]Non-Ferrous Metals'!AM27</f>
        <v>0</v>
      </c>
      <c r="Z27" s="16">
        <f>'[1]Non-Ferrous Metals'!AN27</f>
        <v>0</v>
      </c>
      <c r="AA27" s="16">
        <f>'[1]Non-Ferrous Metals'!AO27</f>
        <v>0</v>
      </c>
      <c r="AB27" s="16">
        <f>'[1]Non-Ferrous Metals'!AP27</f>
        <v>0</v>
      </c>
      <c r="AC27" s="16">
        <f>'[1]Non-Ferrous Metals'!AQ27</f>
        <v>0</v>
      </c>
      <c r="AD27" s="17">
        <f t="shared" si="1"/>
        <v>0</v>
      </c>
    </row>
    <row r="28" spans="2:30" ht="12.75">
      <c r="B28" s="15">
        <v>2011</v>
      </c>
      <c r="C28" s="16">
        <f>'[1]Non-Ferrous Metals'!C28</f>
        <v>0</v>
      </c>
      <c r="D28" s="16">
        <f>'[1]Non-Ferrous Metals'!D28</f>
        <v>0</v>
      </c>
      <c r="E28" s="16">
        <f>'[1]Non-Ferrous Metals'!E28</f>
        <v>0</v>
      </c>
      <c r="F28" s="16">
        <f>'[1]Non-Ferrous Metals'!F28</f>
        <v>0</v>
      </c>
      <c r="G28" s="16">
        <f>'[1]Non-Ferrous Metals'!G28</f>
        <v>0</v>
      </c>
      <c r="H28" s="16">
        <f>'[1]Non-Ferrous Metals'!H28</f>
        <v>0</v>
      </c>
      <c r="I28" s="16">
        <f>'[1]Non-Ferrous Metals'!I28</f>
        <v>0</v>
      </c>
      <c r="J28" s="16">
        <f>'[1]Non-Ferrous Metals'!J28</f>
        <v>0</v>
      </c>
      <c r="K28" s="16">
        <f>'[1]Non-Ferrous Metals'!K28</f>
        <v>0</v>
      </c>
      <c r="L28" s="16">
        <f>'[1]Non-Ferrous Metals'!L28</f>
        <v>0</v>
      </c>
      <c r="M28" s="16">
        <f>'[1]Non-Ferrous Metals'!M28</f>
        <v>0</v>
      </c>
      <c r="N28" s="16">
        <f>'[1]Non-Ferrous Metals'!N28</f>
        <v>0</v>
      </c>
      <c r="O28" s="17">
        <f t="shared" si="0"/>
        <v>0</v>
      </c>
      <c r="Q28" s="15">
        <v>2011</v>
      </c>
      <c r="R28" s="16">
        <f>'[1]Non-Ferrous Metals'!AF28</f>
        <v>0</v>
      </c>
      <c r="S28" s="16">
        <f>'[1]Non-Ferrous Metals'!AG28</f>
        <v>0</v>
      </c>
      <c r="T28" s="16">
        <f>'[1]Non-Ferrous Metals'!AH28</f>
        <v>0</v>
      </c>
      <c r="U28" s="16">
        <f>'[1]Non-Ferrous Metals'!AI28</f>
        <v>0</v>
      </c>
      <c r="V28" s="16">
        <f>'[1]Non-Ferrous Metals'!AJ28</f>
        <v>0</v>
      </c>
      <c r="W28" s="16">
        <f>'[1]Non-Ferrous Metals'!AK28</f>
        <v>0</v>
      </c>
      <c r="X28" s="16">
        <f>'[1]Non-Ferrous Metals'!AL28</f>
        <v>0</v>
      </c>
      <c r="Y28" s="16">
        <f>'[1]Non-Ferrous Metals'!AM28</f>
        <v>0</v>
      </c>
      <c r="Z28" s="16">
        <f>'[1]Non-Ferrous Metals'!AN28</f>
        <v>0</v>
      </c>
      <c r="AA28" s="16">
        <f>'[1]Non-Ferrous Metals'!AO28</f>
        <v>0</v>
      </c>
      <c r="AB28" s="16">
        <f>'[1]Non-Ferrous Metals'!AP28</f>
        <v>0</v>
      </c>
      <c r="AC28" s="16">
        <f>'[1]Non-Ferrous Metals'!AQ28</f>
        <v>0</v>
      </c>
      <c r="AD28" s="17">
        <f t="shared" si="1"/>
        <v>0</v>
      </c>
    </row>
    <row r="29" spans="2:30" ht="12.75">
      <c r="B29" s="15">
        <v>2012</v>
      </c>
      <c r="C29" s="16">
        <f>'[1]Non-Ferrous Metals'!C29</f>
        <v>0</v>
      </c>
      <c r="D29" s="16">
        <f>'[1]Non-Ferrous Metals'!D29</f>
        <v>0</v>
      </c>
      <c r="E29" s="16">
        <f>'[1]Non-Ferrous Metals'!E29</f>
        <v>0</v>
      </c>
      <c r="F29" s="16">
        <f>'[1]Non-Ferrous Metals'!F29</f>
        <v>0</v>
      </c>
      <c r="G29" s="16">
        <f>'[1]Non-Ferrous Metals'!G29</f>
        <v>0</v>
      </c>
      <c r="H29" s="16">
        <f>'[1]Non-Ferrous Metals'!H29</f>
        <v>0</v>
      </c>
      <c r="I29" s="16">
        <f>'[1]Non-Ferrous Metals'!I29</f>
        <v>0</v>
      </c>
      <c r="J29" s="16">
        <f>'[1]Non-Ferrous Metals'!J29</f>
        <v>0</v>
      </c>
      <c r="K29" s="16">
        <f>'[1]Non-Ferrous Metals'!K29</f>
        <v>0</v>
      </c>
      <c r="L29" s="16">
        <f>'[1]Non-Ferrous Metals'!L29</f>
        <v>0</v>
      </c>
      <c r="M29" s="16">
        <f>'[1]Non-Ferrous Metals'!M29</f>
        <v>0</v>
      </c>
      <c r="N29" s="16">
        <f>'[1]Non-Ferrous Metals'!N29</f>
        <v>0</v>
      </c>
      <c r="O29" s="17">
        <f t="shared" si="0"/>
        <v>0</v>
      </c>
      <c r="Q29" s="15">
        <v>2012</v>
      </c>
      <c r="R29" s="16">
        <f>'[1]Non-Ferrous Metals'!AF29</f>
        <v>0</v>
      </c>
      <c r="S29" s="16">
        <f>'[1]Non-Ferrous Metals'!AG29</f>
        <v>0</v>
      </c>
      <c r="T29" s="16">
        <f>'[1]Non-Ferrous Metals'!AH29</f>
        <v>0</v>
      </c>
      <c r="U29" s="16">
        <f>'[1]Non-Ferrous Metals'!AI29</f>
        <v>0</v>
      </c>
      <c r="V29" s="16">
        <f>'[1]Non-Ferrous Metals'!AJ29</f>
        <v>0</v>
      </c>
      <c r="W29" s="16">
        <f>'[1]Non-Ferrous Metals'!AK29</f>
        <v>0</v>
      </c>
      <c r="X29" s="16">
        <f>'[1]Non-Ferrous Metals'!AL29</f>
        <v>0</v>
      </c>
      <c r="Y29" s="16">
        <f>'[1]Non-Ferrous Metals'!AM29</f>
        <v>0</v>
      </c>
      <c r="Z29" s="16">
        <f>'[1]Non-Ferrous Metals'!AN29</f>
        <v>0</v>
      </c>
      <c r="AA29" s="16">
        <f>'[1]Non-Ferrous Metals'!AO29</f>
        <v>0</v>
      </c>
      <c r="AB29" s="16">
        <f>'[1]Non-Ferrous Metals'!AP29</f>
        <v>0</v>
      </c>
      <c r="AC29" s="16">
        <f>'[1]Non-Ferrous Metals'!AQ29</f>
        <v>0</v>
      </c>
      <c r="AD29" s="17">
        <f t="shared" si="1"/>
        <v>0</v>
      </c>
    </row>
    <row r="30" ht="12.75">
      <c r="O30" s="1"/>
    </row>
    <row r="31" spans="1:17" ht="12.75">
      <c r="A31" s="1" t="s">
        <v>16</v>
      </c>
      <c r="B31" s="14" t="s">
        <v>27</v>
      </c>
      <c r="O31" s="1"/>
      <c r="Q31" s="1" t="s">
        <v>29</v>
      </c>
    </row>
    <row r="32" ht="12.75">
      <c r="O32" s="1"/>
    </row>
    <row r="33" spans="2:30"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9" t="s">
        <v>5</v>
      </c>
      <c r="U33" s="19" t="s">
        <v>6</v>
      </c>
      <c r="V33" s="19" t="s">
        <v>7</v>
      </c>
      <c r="W33" s="18" t="s">
        <v>8</v>
      </c>
      <c r="X33" s="19" t="s">
        <v>9</v>
      </c>
      <c r="Y33" s="18" t="s">
        <v>10</v>
      </c>
      <c r="Z33" s="18" t="s">
        <v>11</v>
      </c>
      <c r="AA33" s="19" t="s">
        <v>12</v>
      </c>
      <c r="AB33" s="18" t="s">
        <v>13</v>
      </c>
      <c r="AC33" s="18" t="s">
        <v>14</v>
      </c>
      <c r="AD33" s="20" t="s">
        <v>24</v>
      </c>
    </row>
    <row r="34" spans="2:30" ht="12.75">
      <c r="B34" s="15">
        <v>1990</v>
      </c>
      <c r="C34" s="16">
        <f aca="true" t="shared" si="2" ref="C34:C56">C7*VLOOKUP($B34,Faktoren,2)/1000</f>
        <v>15.35752443218307</v>
      </c>
      <c r="D34" s="16">
        <f aca="true" t="shared" si="3" ref="D34:D56">D7*VLOOKUP($B34,Faktoren,3)/1000</f>
        <v>15.110838797669517</v>
      </c>
      <c r="E34" s="16">
        <f aca="true" t="shared" si="4" ref="E34:E56">E7*VLOOKUP($B34,Faktoren,4)/1000</f>
        <v>0</v>
      </c>
      <c r="F34" s="16">
        <f aca="true" t="shared" si="5" ref="F34:F56">F7*VLOOKUP($B34,Faktoren,5)/1000</f>
        <v>0</v>
      </c>
      <c r="G34" s="16">
        <f aca="true" t="shared" si="6" ref="G34:G56">G7*VLOOKUP($B34,Faktoren,6)/1000</f>
        <v>0</v>
      </c>
      <c r="H34" s="16">
        <f aca="true" t="shared" si="7" ref="H34:H56">H7*VLOOKUP($B34,Faktoren,7)/1000</f>
        <v>0</v>
      </c>
      <c r="I34" s="16">
        <f aca="true" t="shared" si="8" ref="I34:I56">I7*VLOOKUP($B34,Faktoren,8)/1000</f>
        <v>0</v>
      </c>
      <c r="J34" s="16">
        <f aca="true" t="shared" si="9" ref="J34:J56">J7*VLOOKUP($B34,Faktoren,9)/1000</f>
        <v>2.5134324937394363</v>
      </c>
      <c r="K34" s="16">
        <f aca="true" t="shared" si="10" ref="K34:K56">K7*VLOOKUP($B34,Faktoren,10)/1000</f>
        <v>0.15664603355365533</v>
      </c>
      <c r="L34" s="16">
        <f aca="true" t="shared" si="11" ref="L34:L56">L7*VLOOKUP($B34,Faktoren,11)/1000</f>
        <v>0</v>
      </c>
      <c r="M34" s="16">
        <f aca="true" t="shared" si="12" ref="M34:M56">M7*VLOOKUP($B34,Faktoren,12)/1000</f>
        <v>0</v>
      </c>
      <c r="N34" s="16">
        <f aca="true" t="shared" si="13" ref="N34:N56">N7*VLOOKUP($B34,Faktoren,13)/1000</f>
        <v>2.0536097902405643</v>
      </c>
      <c r="O34" s="17">
        <f>SUM(C34:N34)</f>
        <v>35.19205154738624</v>
      </c>
      <c r="Q34" s="15">
        <v>1990</v>
      </c>
      <c r="R34" s="16">
        <f aca="true" t="shared" si="14" ref="R34:R56">R7*VLOOKUP($B34,Faktoren,2)/1000</f>
        <v>15.674953265853443</v>
      </c>
      <c r="S34" s="16">
        <f aca="true" t="shared" si="15" ref="S34:S56">S7*VLOOKUP($B34,Faktoren,3)/1000</f>
        <v>15.621733381866495</v>
      </c>
      <c r="T34" s="16">
        <f aca="true" t="shared" si="16" ref="T34:T56">T7*VLOOKUP($B34,Faktoren,4)/1000</f>
        <v>0</v>
      </c>
      <c r="U34" s="16">
        <f aca="true" t="shared" si="17" ref="U34:U56">U7*VLOOKUP($B34,Faktoren,5)/1000</f>
        <v>0</v>
      </c>
      <c r="V34" s="16">
        <f aca="true" t="shared" si="18" ref="V34:V56">V7*VLOOKUP($B34,Faktoren,6)/1000</f>
        <v>0</v>
      </c>
      <c r="W34" s="16">
        <f aca="true" t="shared" si="19" ref="W34:W56">W7*VLOOKUP($B34,Faktoren,7)/1000</f>
        <v>0</v>
      </c>
      <c r="X34" s="16">
        <f aca="true" t="shared" si="20" ref="X34:X56">X7*VLOOKUP($B34,Faktoren,8)/1000</f>
        <v>0</v>
      </c>
      <c r="Y34" s="16">
        <f aca="true" t="shared" si="21" ref="Y34:Y56">Y7*VLOOKUP($B34,Faktoren,9)/1000</f>
        <v>2.5134324937394363</v>
      </c>
      <c r="Z34" s="16">
        <f aca="true" t="shared" si="22" ref="Z34:Z56">Z7*VLOOKUP($B34,Faktoren,10)/1000</f>
        <v>0.15664603355365533</v>
      </c>
      <c r="AA34" s="16">
        <f aca="true" t="shared" si="23" ref="AA34:AA56">AA7*VLOOKUP($B34,Faktoren,11)/1000</f>
        <v>0</v>
      </c>
      <c r="AB34" s="16">
        <f aca="true" t="shared" si="24" ref="AB34:AB56">AB7*VLOOKUP($B34,Faktoren,12)/1000</f>
        <v>0</v>
      </c>
      <c r="AC34" s="16">
        <f aca="true" t="shared" si="25" ref="AC34:AC56">AC7*VLOOKUP($B34,Faktoren,13)/1000</f>
        <v>2.0751783974452387</v>
      </c>
      <c r="AD34" s="17">
        <f>SUM(R34:AC34)</f>
        <v>36.041943572458266</v>
      </c>
    </row>
    <row r="35" spans="2:30" ht="12.75">
      <c r="B35" s="15">
        <v>1991</v>
      </c>
      <c r="C35" s="16">
        <f t="shared" si="2"/>
        <v>15.170244055332223</v>
      </c>
      <c r="D35" s="16">
        <f t="shared" si="3"/>
        <v>19.95327063133056</v>
      </c>
      <c r="E35" s="16">
        <f t="shared" si="4"/>
        <v>0</v>
      </c>
      <c r="F35" s="16">
        <f t="shared" si="5"/>
        <v>0</v>
      </c>
      <c r="G35" s="16">
        <f t="shared" si="6"/>
        <v>0</v>
      </c>
      <c r="H35" s="16">
        <f t="shared" si="7"/>
        <v>0</v>
      </c>
      <c r="I35" s="16">
        <f t="shared" si="8"/>
        <v>0</v>
      </c>
      <c r="J35" s="16">
        <f t="shared" si="9"/>
        <v>2.3539921185691255</v>
      </c>
      <c r="K35" s="16">
        <f t="shared" si="10"/>
        <v>0.13100683438181432</v>
      </c>
      <c r="L35" s="16">
        <f t="shared" si="11"/>
        <v>0</v>
      </c>
      <c r="M35" s="16">
        <f t="shared" si="12"/>
        <v>0</v>
      </c>
      <c r="N35" s="16">
        <f t="shared" si="13"/>
        <v>2.3278936782513955</v>
      </c>
      <c r="O35" s="17">
        <f aca="true" t="shared" si="26" ref="O35:O56">SUM(C35:N35)</f>
        <v>39.93640731786512</v>
      </c>
      <c r="Q35" s="15">
        <v>1991</v>
      </c>
      <c r="R35" s="16">
        <f t="shared" si="14"/>
        <v>15.067299021585777</v>
      </c>
      <c r="S35" s="16">
        <f t="shared" si="15"/>
        <v>19.78717224953814</v>
      </c>
      <c r="T35" s="16">
        <f t="shared" si="16"/>
        <v>0</v>
      </c>
      <c r="U35" s="16">
        <f t="shared" si="17"/>
        <v>0</v>
      </c>
      <c r="V35" s="16">
        <f t="shared" si="18"/>
        <v>0</v>
      </c>
      <c r="W35" s="16">
        <f t="shared" si="19"/>
        <v>0</v>
      </c>
      <c r="X35" s="16">
        <f t="shared" si="20"/>
        <v>0</v>
      </c>
      <c r="Y35" s="16">
        <f t="shared" si="21"/>
        <v>2.3539921185691255</v>
      </c>
      <c r="Z35" s="16">
        <f t="shared" si="22"/>
        <v>0.13100683438181432</v>
      </c>
      <c r="AA35" s="16">
        <f t="shared" si="23"/>
        <v>0</v>
      </c>
      <c r="AB35" s="16">
        <f t="shared" si="24"/>
        <v>0</v>
      </c>
      <c r="AC35" s="16">
        <f t="shared" si="25"/>
        <v>2.319875556340537</v>
      </c>
      <c r="AD35" s="17">
        <f aca="true" t="shared" si="27" ref="AD35:AD56">SUM(R35:AC35)</f>
        <v>39.65934578041539</v>
      </c>
    </row>
    <row r="36" spans="2:30" ht="12.75">
      <c r="B36" s="15">
        <v>1992</v>
      </c>
      <c r="C36" s="16">
        <f t="shared" si="2"/>
        <v>14.375513921709965</v>
      </c>
      <c r="D36" s="16">
        <f t="shared" si="3"/>
        <v>12.804809114767995</v>
      </c>
      <c r="E36" s="16">
        <f t="shared" si="4"/>
        <v>0</v>
      </c>
      <c r="F36" s="16">
        <f t="shared" si="5"/>
        <v>0</v>
      </c>
      <c r="G36" s="16">
        <f t="shared" si="6"/>
        <v>0</v>
      </c>
      <c r="H36" s="16">
        <f t="shared" si="7"/>
        <v>0</v>
      </c>
      <c r="I36" s="16">
        <f t="shared" si="8"/>
        <v>0</v>
      </c>
      <c r="J36" s="16">
        <f t="shared" si="9"/>
        <v>2.1150445626934338</v>
      </c>
      <c r="K36" s="16">
        <f t="shared" si="10"/>
        <v>0.11769682693602597</v>
      </c>
      <c r="L36" s="16">
        <f t="shared" si="11"/>
        <v>0</v>
      </c>
      <c r="M36" s="16">
        <f t="shared" si="12"/>
        <v>0</v>
      </c>
      <c r="N36" s="16">
        <f t="shared" si="13"/>
        <v>1.991003648555083</v>
      </c>
      <c r="O36" s="17">
        <f t="shared" si="26"/>
        <v>31.4040680746625</v>
      </c>
      <c r="Q36" s="15">
        <v>1992</v>
      </c>
      <c r="R36" s="16">
        <f t="shared" si="14"/>
        <v>14.507838379430664</v>
      </c>
      <c r="S36" s="16">
        <f t="shared" si="15"/>
        <v>13.018889007234648</v>
      </c>
      <c r="T36" s="16">
        <f t="shared" si="16"/>
        <v>0</v>
      </c>
      <c r="U36" s="16">
        <f t="shared" si="17"/>
        <v>0</v>
      </c>
      <c r="V36" s="16">
        <f t="shared" si="18"/>
        <v>0</v>
      </c>
      <c r="W36" s="16">
        <f t="shared" si="19"/>
        <v>0</v>
      </c>
      <c r="X36" s="16">
        <f t="shared" si="20"/>
        <v>0</v>
      </c>
      <c r="Y36" s="16">
        <f t="shared" si="21"/>
        <v>2.1150445626934338</v>
      </c>
      <c r="Z36" s="16">
        <f t="shared" si="22"/>
        <v>0.11769682693602597</v>
      </c>
      <c r="AA36" s="16">
        <f t="shared" si="23"/>
        <v>0</v>
      </c>
      <c r="AB36" s="16">
        <f t="shared" si="24"/>
        <v>0</v>
      </c>
      <c r="AC36" s="16">
        <f t="shared" si="25"/>
        <v>1.9999936040911626</v>
      </c>
      <c r="AD36" s="17">
        <f t="shared" si="27"/>
        <v>31.759462380385937</v>
      </c>
    </row>
    <row r="37" spans="2:30" ht="12.75">
      <c r="B37" s="15">
        <v>1993</v>
      </c>
      <c r="C37" s="16">
        <f t="shared" si="2"/>
        <v>13.002034003742322</v>
      </c>
      <c r="D37" s="16">
        <f t="shared" si="3"/>
        <v>14.673912265376307</v>
      </c>
      <c r="E37" s="16">
        <f t="shared" si="4"/>
        <v>0</v>
      </c>
      <c r="F37" s="16">
        <f t="shared" si="5"/>
        <v>0</v>
      </c>
      <c r="G37" s="16">
        <f t="shared" si="6"/>
        <v>0</v>
      </c>
      <c r="H37" s="16">
        <f t="shared" si="7"/>
        <v>0</v>
      </c>
      <c r="I37" s="16">
        <f t="shared" si="8"/>
        <v>0</v>
      </c>
      <c r="J37" s="16">
        <f t="shared" si="9"/>
        <v>1.7445067754597197</v>
      </c>
      <c r="K37" s="16">
        <f t="shared" si="10"/>
        <v>0.09534986485738699</v>
      </c>
      <c r="L37" s="16">
        <f t="shared" si="11"/>
        <v>0</v>
      </c>
      <c r="M37" s="16">
        <f t="shared" si="12"/>
        <v>0</v>
      </c>
      <c r="N37" s="16">
        <f t="shared" si="13"/>
        <v>1.63746490450083</v>
      </c>
      <c r="O37" s="17">
        <f t="shared" si="26"/>
        <v>31.153267813936566</v>
      </c>
      <c r="Q37" s="15">
        <v>1993</v>
      </c>
      <c r="R37" s="16">
        <f t="shared" si="14"/>
        <v>13.129077856308726</v>
      </c>
      <c r="S37" s="16">
        <f t="shared" si="15"/>
        <v>14.880108305978377</v>
      </c>
      <c r="T37" s="16">
        <f t="shared" si="16"/>
        <v>0</v>
      </c>
      <c r="U37" s="16">
        <f t="shared" si="17"/>
        <v>0</v>
      </c>
      <c r="V37" s="16">
        <f t="shared" si="18"/>
        <v>0</v>
      </c>
      <c r="W37" s="16">
        <f t="shared" si="19"/>
        <v>0</v>
      </c>
      <c r="X37" s="16">
        <f t="shared" si="20"/>
        <v>0</v>
      </c>
      <c r="Y37" s="16">
        <f t="shared" si="21"/>
        <v>1.7445067754597197</v>
      </c>
      <c r="Z37" s="16">
        <f t="shared" si="22"/>
        <v>0.09534986485738699</v>
      </c>
      <c r="AA37" s="16">
        <f t="shared" si="23"/>
        <v>0</v>
      </c>
      <c r="AB37" s="16">
        <f t="shared" si="24"/>
        <v>0</v>
      </c>
      <c r="AC37" s="16">
        <f t="shared" si="25"/>
        <v>1.6446816570516694</v>
      </c>
      <c r="AD37" s="17">
        <f t="shared" si="27"/>
        <v>31.493724459655876</v>
      </c>
    </row>
    <row r="38" spans="2:30" ht="12.75">
      <c r="B38" s="15">
        <v>1994</v>
      </c>
      <c r="C38" s="16">
        <f t="shared" si="2"/>
        <v>13.458086524882278</v>
      </c>
      <c r="D38" s="16">
        <f t="shared" si="3"/>
        <v>13.764933447503864</v>
      </c>
      <c r="E38" s="16">
        <f t="shared" si="4"/>
        <v>0</v>
      </c>
      <c r="F38" s="16">
        <f t="shared" si="5"/>
        <v>0</v>
      </c>
      <c r="G38" s="16">
        <f t="shared" si="6"/>
        <v>0</v>
      </c>
      <c r="H38" s="16">
        <f t="shared" si="7"/>
        <v>0</v>
      </c>
      <c r="I38" s="16">
        <f t="shared" si="8"/>
        <v>0</v>
      </c>
      <c r="J38" s="16">
        <f t="shared" si="9"/>
        <v>1.7260909311640864</v>
      </c>
      <c r="K38" s="16">
        <f t="shared" si="10"/>
        <v>0.10280830576827583</v>
      </c>
      <c r="L38" s="16">
        <f t="shared" si="11"/>
        <v>0</v>
      </c>
      <c r="M38" s="16">
        <f t="shared" si="12"/>
        <v>0</v>
      </c>
      <c r="N38" s="16">
        <f t="shared" si="13"/>
        <v>1.6018214638379216</v>
      </c>
      <c r="O38" s="17">
        <f t="shared" si="26"/>
        <v>30.653740673156424</v>
      </c>
      <c r="Q38" s="15">
        <v>1994</v>
      </c>
      <c r="R38" s="16">
        <f t="shared" si="14"/>
        <v>13.838007905404924</v>
      </c>
      <c r="S38" s="16">
        <f t="shared" si="15"/>
        <v>14.383544785595134</v>
      </c>
      <c r="T38" s="16">
        <f t="shared" si="16"/>
        <v>0</v>
      </c>
      <c r="U38" s="16">
        <f t="shared" si="17"/>
        <v>0</v>
      </c>
      <c r="V38" s="16">
        <f t="shared" si="18"/>
        <v>0</v>
      </c>
      <c r="W38" s="16">
        <f t="shared" si="19"/>
        <v>0</v>
      </c>
      <c r="X38" s="16">
        <f t="shared" si="20"/>
        <v>0</v>
      </c>
      <c r="Y38" s="16">
        <f t="shared" si="21"/>
        <v>1.7260909311640864</v>
      </c>
      <c r="Z38" s="16">
        <f t="shared" si="22"/>
        <v>0.10280830576827583</v>
      </c>
      <c r="AA38" s="16">
        <f t="shared" si="23"/>
        <v>0</v>
      </c>
      <c r="AB38" s="16">
        <f t="shared" si="24"/>
        <v>0</v>
      </c>
      <c r="AC38" s="16">
        <f t="shared" si="25"/>
        <v>1.6229944556030644</v>
      </c>
      <c r="AD38" s="17">
        <f t="shared" si="27"/>
        <v>31.67344638353548</v>
      </c>
    </row>
    <row r="39" spans="2:30" ht="12.75">
      <c r="B39" s="15">
        <v>1995</v>
      </c>
      <c r="C39" s="16">
        <f t="shared" si="2"/>
        <v>13.816834577774234</v>
      </c>
      <c r="D39" s="16">
        <f t="shared" si="3"/>
        <v>23.592163457353923</v>
      </c>
      <c r="E39" s="16">
        <f t="shared" si="4"/>
        <v>0</v>
      </c>
      <c r="F39" s="16">
        <f t="shared" si="5"/>
        <v>0</v>
      </c>
      <c r="G39" s="16">
        <f t="shared" si="6"/>
        <v>0</v>
      </c>
      <c r="H39" s="16">
        <f t="shared" si="7"/>
        <v>0</v>
      </c>
      <c r="I39" s="16">
        <f t="shared" si="8"/>
        <v>0</v>
      </c>
      <c r="J39" s="16">
        <f t="shared" si="9"/>
        <v>1.8997255135629998</v>
      </c>
      <c r="K39" s="16">
        <f t="shared" si="10"/>
        <v>0.1476456804694392</v>
      </c>
      <c r="L39" s="16">
        <f t="shared" si="11"/>
        <v>0</v>
      </c>
      <c r="M39" s="16">
        <f t="shared" si="12"/>
        <v>0</v>
      </c>
      <c r="N39" s="16">
        <f t="shared" si="13"/>
        <v>1.8919664962237717</v>
      </c>
      <c r="O39" s="17">
        <f t="shared" si="26"/>
        <v>41.348335725384366</v>
      </c>
      <c r="Q39" s="15">
        <v>1995</v>
      </c>
      <c r="R39" s="16">
        <f t="shared" si="14"/>
        <v>13.959076230146202</v>
      </c>
      <c r="S39" s="16">
        <f t="shared" si="15"/>
        <v>23.824522863344953</v>
      </c>
      <c r="T39" s="16">
        <f t="shared" si="16"/>
        <v>0</v>
      </c>
      <c r="U39" s="16">
        <f t="shared" si="17"/>
        <v>0</v>
      </c>
      <c r="V39" s="16">
        <f t="shared" si="18"/>
        <v>0</v>
      </c>
      <c r="W39" s="16">
        <f t="shared" si="19"/>
        <v>0</v>
      </c>
      <c r="X39" s="16">
        <f t="shared" si="20"/>
        <v>0</v>
      </c>
      <c r="Y39" s="16">
        <f t="shared" si="21"/>
        <v>1.8997255135629998</v>
      </c>
      <c r="Z39" s="16">
        <f t="shared" si="22"/>
        <v>0.1476456804694392</v>
      </c>
      <c r="AA39" s="16">
        <f t="shared" si="23"/>
        <v>0</v>
      </c>
      <c r="AB39" s="16">
        <f t="shared" si="24"/>
        <v>0</v>
      </c>
      <c r="AC39" s="16">
        <f t="shared" si="25"/>
        <v>1.9014940991821834</v>
      </c>
      <c r="AD39" s="17">
        <f t="shared" si="27"/>
        <v>41.73246438670577</v>
      </c>
    </row>
    <row r="40" spans="2:30" ht="12.75">
      <c r="B40" s="15">
        <v>1996</v>
      </c>
      <c r="C40" s="16">
        <f t="shared" si="2"/>
        <v>13.820719764938866</v>
      </c>
      <c r="D40" s="16">
        <f t="shared" si="3"/>
        <v>26.00631390229024</v>
      </c>
      <c r="E40" s="16">
        <f t="shared" si="4"/>
        <v>0</v>
      </c>
      <c r="F40" s="16">
        <f t="shared" si="5"/>
        <v>0</v>
      </c>
      <c r="G40" s="16">
        <f t="shared" si="6"/>
        <v>0</v>
      </c>
      <c r="H40" s="16">
        <f t="shared" si="7"/>
        <v>0</v>
      </c>
      <c r="I40" s="16">
        <f t="shared" si="8"/>
        <v>0</v>
      </c>
      <c r="J40" s="16">
        <f t="shared" si="9"/>
        <v>1.7351678845613105</v>
      </c>
      <c r="K40" s="16">
        <f t="shared" si="10"/>
        <v>0.08247198652173326</v>
      </c>
      <c r="L40" s="16">
        <f t="shared" si="11"/>
        <v>0</v>
      </c>
      <c r="M40" s="16">
        <f t="shared" si="12"/>
        <v>0</v>
      </c>
      <c r="N40" s="16">
        <f t="shared" si="13"/>
        <v>1.7734288337068649</v>
      </c>
      <c r="O40" s="17">
        <f t="shared" si="26"/>
        <v>43.41810237201902</v>
      </c>
      <c r="Q40" s="15">
        <v>1996</v>
      </c>
      <c r="R40" s="16">
        <f t="shared" si="14"/>
        <v>13.699496015837619</v>
      </c>
      <c r="S40" s="16">
        <f t="shared" si="15"/>
        <v>25.807772170163958</v>
      </c>
      <c r="T40" s="16">
        <f t="shared" si="16"/>
        <v>0</v>
      </c>
      <c r="U40" s="16">
        <f t="shared" si="17"/>
        <v>0</v>
      </c>
      <c r="V40" s="16">
        <f t="shared" si="18"/>
        <v>0</v>
      </c>
      <c r="W40" s="16">
        <f t="shared" si="19"/>
        <v>0</v>
      </c>
      <c r="X40" s="16">
        <f t="shared" si="20"/>
        <v>0</v>
      </c>
      <c r="Y40" s="16">
        <f t="shared" si="21"/>
        <v>1.7351678845613105</v>
      </c>
      <c r="Z40" s="16">
        <f t="shared" si="22"/>
        <v>0.08247198652173326</v>
      </c>
      <c r="AA40" s="16">
        <f t="shared" si="23"/>
        <v>0</v>
      </c>
      <c r="AB40" s="16">
        <f t="shared" si="24"/>
        <v>0</v>
      </c>
      <c r="AC40" s="16">
        <f t="shared" si="25"/>
        <v>1.7660952794831668</v>
      </c>
      <c r="AD40" s="17">
        <f t="shared" si="27"/>
        <v>43.09100333656779</v>
      </c>
    </row>
    <row r="41" spans="2:30" ht="12.75">
      <c r="B41" s="15">
        <v>1997</v>
      </c>
      <c r="C41" s="16">
        <f t="shared" si="2"/>
        <v>15.494225592665966</v>
      </c>
      <c r="D41" s="16">
        <f t="shared" si="3"/>
        <v>34.87146322997577</v>
      </c>
      <c r="E41" s="16">
        <f t="shared" si="4"/>
        <v>0</v>
      </c>
      <c r="F41" s="16">
        <f t="shared" si="5"/>
        <v>0</v>
      </c>
      <c r="G41" s="16">
        <f t="shared" si="6"/>
        <v>0</v>
      </c>
      <c r="H41" s="16">
        <f t="shared" si="7"/>
        <v>0</v>
      </c>
      <c r="I41" s="16">
        <f t="shared" si="8"/>
        <v>0</v>
      </c>
      <c r="J41" s="16">
        <f t="shared" si="9"/>
        <v>2.0764038701079244</v>
      </c>
      <c r="K41" s="16">
        <f t="shared" si="10"/>
        <v>0.10732382944959734</v>
      </c>
      <c r="L41" s="16">
        <f t="shared" si="11"/>
        <v>0</v>
      </c>
      <c r="M41" s="16">
        <f t="shared" si="12"/>
        <v>0</v>
      </c>
      <c r="N41" s="16">
        <f t="shared" si="13"/>
        <v>2.7193272359639074</v>
      </c>
      <c r="O41" s="17">
        <f t="shared" si="26"/>
        <v>55.26874375816316</v>
      </c>
      <c r="Q41" s="15">
        <v>1997</v>
      </c>
      <c r="R41" s="16">
        <f t="shared" si="14"/>
        <v>15.716600561958412</v>
      </c>
      <c r="S41" s="16">
        <f t="shared" si="15"/>
        <v>35.23676930503057</v>
      </c>
      <c r="T41" s="16">
        <f t="shared" si="16"/>
        <v>0</v>
      </c>
      <c r="U41" s="16">
        <f t="shared" si="17"/>
        <v>0</v>
      </c>
      <c r="V41" s="16">
        <f t="shared" si="18"/>
        <v>0</v>
      </c>
      <c r="W41" s="16">
        <f t="shared" si="19"/>
        <v>0</v>
      </c>
      <c r="X41" s="16">
        <f t="shared" si="20"/>
        <v>0</v>
      </c>
      <c r="Y41" s="16">
        <f t="shared" si="21"/>
        <v>2.0764038701079244</v>
      </c>
      <c r="Z41" s="16">
        <f t="shared" si="22"/>
        <v>0.10732382944959734</v>
      </c>
      <c r="AA41" s="16">
        <f t="shared" si="23"/>
        <v>0</v>
      </c>
      <c r="AB41" s="16">
        <f t="shared" si="24"/>
        <v>0</v>
      </c>
      <c r="AC41" s="16">
        <f t="shared" si="25"/>
        <v>2.7404000179806904</v>
      </c>
      <c r="AD41" s="17">
        <f t="shared" si="27"/>
        <v>55.87749758452719</v>
      </c>
    </row>
    <row r="42" spans="2:30" ht="12.75">
      <c r="B42" s="15">
        <v>1998</v>
      </c>
      <c r="C42" s="16">
        <f t="shared" si="2"/>
        <v>16.23136764206864</v>
      </c>
      <c r="D42" s="16">
        <f t="shared" si="3"/>
        <v>38.88180108556203</v>
      </c>
      <c r="E42" s="16">
        <f t="shared" si="4"/>
        <v>0</v>
      </c>
      <c r="F42" s="16">
        <f t="shared" si="5"/>
        <v>0</v>
      </c>
      <c r="G42" s="16">
        <f t="shared" si="6"/>
        <v>0</v>
      </c>
      <c r="H42" s="16">
        <f t="shared" si="7"/>
        <v>0</v>
      </c>
      <c r="I42" s="16">
        <f t="shared" si="8"/>
        <v>0</v>
      </c>
      <c r="J42" s="16">
        <f t="shared" si="9"/>
        <v>2.1057304482472405</v>
      </c>
      <c r="K42" s="16">
        <f t="shared" si="10"/>
        <v>0.10105613278495164</v>
      </c>
      <c r="L42" s="16">
        <f t="shared" si="11"/>
        <v>0</v>
      </c>
      <c r="M42" s="16">
        <f t="shared" si="12"/>
        <v>0</v>
      </c>
      <c r="N42" s="16">
        <f t="shared" si="13"/>
        <v>3.1315663234177804</v>
      </c>
      <c r="O42" s="17">
        <f t="shared" si="26"/>
        <v>60.45152163208065</v>
      </c>
      <c r="Q42" s="15">
        <v>1998</v>
      </c>
      <c r="R42" s="16">
        <f t="shared" si="14"/>
        <v>16.36566947619685</v>
      </c>
      <c r="S42" s="16">
        <f t="shared" si="15"/>
        <v>39.10314628914803</v>
      </c>
      <c r="T42" s="16">
        <f t="shared" si="16"/>
        <v>0</v>
      </c>
      <c r="U42" s="16">
        <f t="shared" si="17"/>
        <v>0</v>
      </c>
      <c r="V42" s="16">
        <f t="shared" si="18"/>
        <v>0</v>
      </c>
      <c r="W42" s="16">
        <f t="shared" si="19"/>
        <v>0</v>
      </c>
      <c r="X42" s="16">
        <f t="shared" si="20"/>
        <v>0</v>
      </c>
      <c r="Y42" s="16">
        <f t="shared" si="21"/>
        <v>2.1057304482472405</v>
      </c>
      <c r="Z42" s="16">
        <f t="shared" si="22"/>
        <v>0.10105613278495164</v>
      </c>
      <c r="AA42" s="16">
        <f t="shared" si="23"/>
        <v>0</v>
      </c>
      <c r="AB42" s="16">
        <f t="shared" si="24"/>
        <v>0</v>
      </c>
      <c r="AC42" s="16">
        <f t="shared" si="25"/>
        <v>3.146260124254042</v>
      </c>
      <c r="AD42" s="17">
        <f t="shared" si="27"/>
        <v>60.82186247063112</v>
      </c>
    </row>
    <row r="43" spans="2:30" ht="12.75">
      <c r="B43" s="15">
        <v>1999</v>
      </c>
      <c r="C43" s="16">
        <f t="shared" si="2"/>
        <v>15.975246113473961</v>
      </c>
      <c r="D43" s="16">
        <f t="shared" si="3"/>
        <v>46.46206389142436</v>
      </c>
      <c r="E43" s="16">
        <f t="shared" si="4"/>
        <v>0</v>
      </c>
      <c r="F43" s="16">
        <f t="shared" si="5"/>
        <v>0</v>
      </c>
      <c r="G43" s="16">
        <f t="shared" si="6"/>
        <v>0</v>
      </c>
      <c r="H43" s="16">
        <f t="shared" si="7"/>
        <v>0</v>
      </c>
      <c r="I43" s="16">
        <f t="shared" si="8"/>
        <v>0</v>
      </c>
      <c r="J43" s="16">
        <f t="shared" si="9"/>
        <v>2.128481996872115</v>
      </c>
      <c r="K43" s="16">
        <f t="shared" si="10"/>
        <v>0.10287807909502494</v>
      </c>
      <c r="L43" s="16">
        <f t="shared" si="11"/>
        <v>0</v>
      </c>
      <c r="M43" s="16">
        <f t="shared" si="12"/>
        <v>0</v>
      </c>
      <c r="N43" s="16">
        <f t="shared" si="13"/>
        <v>3.5095828613388855</v>
      </c>
      <c r="O43" s="17">
        <f t="shared" si="26"/>
        <v>68.17825294220434</v>
      </c>
      <c r="Q43" s="15">
        <v>1999</v>
      </c>
      <c r="R43" s="16">
        <f t="shared" si="14"/>
        <v>16.16982324874542</v>
      </c>
      <c r="S43" s="16">
        <f t="shared" si="15"/>
        <v>46.7840599573878</v>
      </c>
      <c r="T43" s="16">
        <f t="shared" si="16"/>
        <v>0</v>
      </c>
      <c r="U43" s="16">
        <f t="shared" si="17"/>
        <v>0</v>
      </c>
      <c r="V43" s="16">
        <f t="shared" si="18"/>
        <v>0</v>
      </c>
      <c r="W43" s="16">
        <f t="shared" si="19"/>
        <v>0</v>
      </c>
      <c r="X43" s="16">
        <f t="shared" si="20"/>
        <v>0</v>
      </c>
      <c r="Y43" s="16">
        <f t="shared" si="21"/>
        <v>2.128481996872115</v>
      </c>
      <c r="Z43" s="16">
        <f t="shared" si="22"/>
        <v>0.10287807909502494</v>
      </c>
      <c r="AA43" s="16">
        <f t="shared" si="23"/>
        <v>0</v>
      </c>
      <c r="AB43" s="16">
        <f t="shared" si="24"/>
        <v>0</v>
      </c>
      <c r="AC43" s="16">
        <f t="shared" si="25"/>
        <v>3.533508793354735</v>
      </c>
      <c r="AD43" s="17">
        <f t="shared" si="27"/>
        <v>68.71875207545509</v>
      </c>
    </row>
    <row r="44" spans="2:30" ht="12.75">
      <c r="B44" s="15">
        <v>2000</v>
      </c>
      <c r="C44" s="16">
        <f t="shared" si="2"/>
        <v>16.540843975592562</v>
      </c>
      <c r="D44" s="16">
        <f t="shared" si="3"/>
        <v>45.70470510117715</v>
      </c>
      <c r="E44" s="16">
        <f t="shared" si="4"/>
        <v>0</v>
      </c>
      <c r="F44" s="16">
        <f t="shared" si="5"/>
        <v>0</v>
      </c>
      <c r="G44" s="16">
        <f t="shared" si="6"/>
        <v>0</v>
      </c>
      <c r="H44" s="16">
        <f t="shared" si="7"/>
        <v>0</v>
      </c>
      <c r="I44" s="16">
        <f t="shared" si="8"/>
        <v>0</v>
      </c>
      <c r="J44" s="16">
        <f t="shared" si="9"/>
        <v>2.180572037497531</v>
      </c>
      <c r="K44" s="16">
        <f t="shared" si="10"/>
        <v>0.08650169185773836</v>
      </c>
      <c r="L44" s="16">
        <f t="shared" si="11"/>
        <v>0</v>
      </c>
      <c r="M44" s="16">
        <f t="shared" si="12"/>
        <v>0</v>
      </c>
      <c r="N44" s="16">
        <f t="shared" si="13"/>
        <v>3.06797116512763</v>
      </c>
      <c r="O44" s="17">
        <f t="shared" si="26"/>
        <v>67.5805939712526</v>
      </c>
      <c r="Q44" s="15">
        <v>2000</v>
      </c>
      <c r="R44" s="16">
        <f t="shared" si="14"/>
        <v>16.897098134742198</v>
      </c>
      <c r="S44" s="16">
        <f t="shared" si="15"/>
        <v>46.296138270501594</v>
      </c>
      <c r="T44" s="16">
        <f t="shared" si="16"/>
        <v>0</v>
      </c>
      <c r="U44" s="16">
        <f t="shared" si="17"/>
        <v>0</v>
      </c>
      <c r="V44" s="16">
        <f t="shared" si="18"/>
        <v>0</v>
      </c>
      <c r="W44" s="16">
        <f t="shared" si="19"/>
        <v>0</v>
      </c>
      <c r="X44" s="16">
        <f t="shared" si="20"/>
        <v>0</v>
      </c>
      <c r="Y44" s="16">
        <f t="shared" si="21"/>
        <v>2.180572037497531</v>
      </c>
      <c r="Z44" s="16">
        <f t="shared" si="22"/>
        <v>0.08650169185773836</v>
      </c>
      <c r="AA44" s="16">
        <f t="shared" si="23"/>
        <v>0</v>
      </c>
      <c r="AB44" s="16">
        <f t="shared" si="24"/>
        <v>0</v>
      </c>
      <c r="AC44" s="16">
        <f t="shared" si="25"/>
        <v>3.105367507956957</v>
      </c>
      <c r="AD44" s="17">
        <f t="shared" si="27"/>
        <v>68.56567764255601</v>
      </c>
    </row>
    <row r="45" spans="2:30" ht="12.75">
      <c r="B45" s="15">
        <v>2001</v>
      </c>
      <c r="C45" s="16">
        <f t="shared" si="2"/>
        <v>16.009164303676112</v>
      </c>
      <c r="D45" s="16">
        <f t="shared" si="3"/>
        <v>41.352112301492916</v>
      </c>
      <c r="E45" s="16">
        <f t="shared" si="4"/>
        <v>0</v>
      </c>
      <c r="F45" s="16">
        <f t="shared" si="5"/>
        <v>0</v>
      </c>
      <c r="G45" s="16">
        <f t="shared" si="6"/>
        <v>0</v>
      </c>
      <c r="H45" s="16">
        <f t="shared" si="7"/>
        <v>0</v>
      </c>
      <c r="I45" s="16">
        <f t="shared" si="8"/>
        <v>0</v>
      </c>
      <c r="J45" s="16">
        <f t="shared" si="9"/>
        <v>2.0436125602162507</v>
      </c>
      <c r="K45" s="16">
        <f t="shared" si="10"/>
        <v>0.08072907013201419</v>
      </c>
      <c r="L45" s="16">
        <f t="shared" si="11"/>
        <v>0</v>
      </c>
      <c r="M45" s="16">
        <f t="shared" si="12"/>
        <v>0</v>
      </c>
      <c r="N45" s="16">
        <f t="shared" si="13"/>
        <v>2.7248025265647335</v>
      </c>
      <c r="O45" s="17">
        <f t="shared" si="26"/>
        <v>62.21042076208202</v>
      </c>
      <c r="Q45" s="15">
        <v>2001</v>
      </c>
      <c r="R45" s="16">
        <f t="shared" si="14"/>
        <v>16.238199152493998</v>
      </c>
      <c r="S45" s="16">
        <f t="shared" si="15"/>
        <v>41.733526664661646</v>
      </c>
      <c r="T45" s="16">
        <f t="shared" si="16"/>
        <v>0</v>
      </c>
      <c r="U45" s="16">
        <f t="shared" si="17"/>
        <v>0</v>
      </c>
      <c r="V45" s="16">
        <f t="shared" si="18"/>
        <v>0</v>
      </c>
      <c r="W45" s="16">
        <f t="shared" si="19"/>
        <v>0</v>
      </c>
      <c r="X45" s="16">
        <f t="shared" si="20"/>
        <v>0</v>
      </c>
      <c r="Y45" s="16">
        <f t="shared" si="21"/>
        <v>2.0436125602162507</v>
      </c>
      <c r="Z45" s="16">
        <f t="shared" si="22"/>
        <v>0.08072907013201419</v>
      </c>
      <c r="AA45" s="16">
        <f t="shared" si="23"/>
        <v>0</v>
      </c>
      <c r="AB45" s="16">
        <f t="shared" si="24"/>
        <v>0</v>
      </c>
      <c r="AC45" s="16">
        <f t="shared" si="25"/>
        <v>2.746042127624002</v>
      </c>
      <c r="AD45" s="17">
        <f t="shared" si="27"/>
        <v>62.842109575127914</v>
      </c>
    </row>
    <row r="46" spans="2:30" ht="12.75">
      <c r="B46" s="15">
        <v>2002</v>
      </c>
      <c r="C46" s="16">
        <f t="shared" si="2"/>
        <v>16.762389950764817</v>
      </c>
      <c r="D46" s="16">
        <f t="shared" si="3"/>
        <v>45.23292595836662</v>
      </c>
      <c r="E46" s="16">
        <f t="shared" si="4"/>
        <v>0</v>
      </c>
      <c r="F46" s="16">
        <f t="shared" si="5"/>
        <v>0</v>
      </c>
      <c r="G46" s="16">
        <f t="shared" si="6"/>
        <v>0</v>
      </c>
      <c r="H46" s="16">
        <f t="shared" si="7"/>
        <v>0</v>
      </c>
      <c r="I46" s="16">
        <f t="shared" si="8"/>
        <v>0</v>
      </c>
      <c r="J46" s="16">
        <f t="shared" si="9"/>
        <v>2.179266509313355</v>
      </c>
      <c r="K46" s="16">
        <f t="shared" si="10"/>
        <v>0.07728500278905447</v>
      </c>
      <c r="L46" s="16">
        <f t="shared" si="11"/>
        <v>0</v>
      </c>
      <c r="M46" s="16">
        <f t="shared" si="12"/>
        <v>0</v>
      </c>
      <c r="N46" s="16">
        <f t="shared" si="13"/>
        <v>3.418205442420505</v>
      </c>
      <c r="O46" s="17">
        <f t="shared" si="26"/>
        <v>67.67007286365434</v>
      </c>
      <c r="Q46" s="15">
        <v>2002</v>
      </c>
      <c r="R46" s="16">
        <f t="shared" si="14"/>
        <v>17.066754813669</v>
      </c>
      <c r="S46" s="16">
        <f t="shared" si="15"/>
        <v>45.74196218081965</v>
      </c>
      <c r="T46" s="16">
        <f t="shared" si="16"/>
        <v>0</v>
      </c>
      <c r="U46" s="16">
        <f t="shared" si="17"/>
        <v>0</v>
      </c>
      <c r="V46" s="16">
        <f t="shared" si="18"/>
        <v>0</v>
      </c>
      <c r="W46" s="16">
        <f t="shared" si="19"/>
        <v>0</v>
      </c>
      <c r="X46" s="16">
        <f t="shared" si="20"/>
        <v>0</v>
      </c>
      <c r="Y46" s="16">
        <f t="shared" si="21"/>
        <v>2.179266509313355</v>
      </c>
      <c r="Z46" s="16">
        <f t="shared" si="22"/>
        <v>0.07728500278905447</v>
      </c>
      <c r="AA46" s="16">
        <f t="shared" si="23"/>
        <v>0</v>
      </c>
      <c r="AB46" s="16">
        <f t="shared" si="24"/>
        <v>0</v>
      </c>
      <c r="AC46" s="16">
        <f t="shared" si="25"/>
        <v>3.4548875556986274</v>
      </c>
      <c r="AD46" s="17">
        <f t="shared" si="27"/>
        <v>68.52015606228969</v>
      </c>
    </row>
    <row r="47" spans="2:30" ht="12.75">
      <c r="B47" s="15">
        <v>2003</v>
      </c>
      <c r="C47" s="16">
        <f t="shared" si="2"/>
        <v>17.492521806884323</v>
      </c>
      <c r="D47" s="16">
        <f t="shared" si="3"/>
        <v>49.51212076949872</v>
      </c>
      <c r="E47" s="16">
        <f t="shared" si="4"/>
        <v>0</v>
      </c>
      <c r="F47" s="16">
        <f t="shared" si="5"/>
        <v>0</v>
      </c>
      <c r="G47" s="16">
        <f t="shared" si="6"/>
        <v>0</v>
      </c>
      <c r="H47" s="16">
        <f t="shared" si="7"/>
        <v>0</v>
      </c>
      <c r="I47" s="16">
        <f t="shared" si="8"/>
        <v>0</v>
      </c>
      <c r="J47" s="16">
        <f t="shared" si="9"/>
        <v>2.2655317932124395</v>
      </c>
      <c r="K47" s="16">
        <f t="shared" si="10"/>
        <v>0.07721166840699155</v>
      </c>
      <c r="L47" s="16">
        <f t="shared" si="11"/>
        <v>0</v>
      </c>
      <c r="M47" s="16">
        <f t="shared" si="12"/>
        <v>0</v>
      </c>
      <c r="N47" s="16">
        <f t="shared" si="13"/>
        <v>3.0655677279589866</v>
      </c>
      <c r="O47" s="17">
        <f t="shared" si="26"/>
        <v>72.41295376596148</v>
      </c>
      <c r="Q47" s="15">
        <v>2003</v>
      </c>
      <c r="R47" s="16">
        <f t="shared" si="14"/>
        <v>17.644275957060046</v>
      </c>
      <c r="S47" s="16">
        <f t="shared" si="15"/>
        <v>49.76735647997911</v>
      </c>
      <c r="T47" s="16">
        <f t="shared" si="16"/>
        <v>0</v>
      </c>
      <c r="U47" s="16">
        <f t="shared" si="17"/>
        <v>0</v>
      </c>
      <c r="V47" s="16">
        <f t="shared" si="18"/>
        <v>0</v>
      </c>
      <c r="W47" s="16">
        <f t="shared" si="19"/>
        <v>0</v>
      </c>
      <c r="X47" s="16">
        <f t="shared" si="20"/>
        <v>0</v>
      </c>
      <c r="Y47" s="16">
        <f t="shared" si="21"/>
        <v>2.2655317932124395</v>
      </c>
      <c r="Z47" s="16">
        <f t="shared" si="22"/>
        <v>0.07721166840699155</v>
      </c>
      <c r="AA47" s="16">
        <f t="shared" si="23"/>
        <v>0</v>
      </c>
      <c r="AB47" s="16">
        <f t="shared" si="24"/>
        <v>0</v>
      </c>
      <c r="AC47" s="16">
        <f t="shared" si="25"/>
        <v>3.0821059562955915</v>
      </c>
      <c r="AD47" s="17">
        <f t="shared" si="27"/>
        <v>72.83648185495417</v>
      </c>
    </row>
    <row r="48" spans="2:30" ht="12.75">
      <c r="B48" s="15">
        <v>2004</v>
      </c>
      <c r="C48" s="16">
        <f t="shared" si="2"/>
        <v>16.897149903888472</v>
      </c>
      <c r="D48" s="16">
        <f t="shared" si="3"/>
        <v>54.902565759906125</v>
      </c>
      <c r="E48" s="16">
        <f t="shared" si="4"/>
        <v>0</v>
      </c>
      <c r="F48" s="16">
        <f t="shared" si="5"/>
        <v>0</v>
      </c>
      <c r="G48" s="16">
        <f t="shared" si="6"/>
        <v>0</v>
      </c>
      <c r="H48" s="16">
        <f t="shared" si="7"/>
        <v>0</v>
      </c>
      <c r="I48" s="16">
        <f t="shared" si="8"/>
        <v>0</v>
      </c>
      <c r="J48" s="16">
        <f t="shared" si="9"/>
        <v>2.316515434324762</v>
      </c>
      <c r="K48" s="16">
        <f t="shared" si="10"/>
        <v>0.08316620151855289</v>
      </c>
      <c r="L48" s="16">
        <f t="shared" si="11"/>
        <v>0</v>
      </c>
      <c r="M48" s="16">
        <f t="shared" si="12"/>
        <v>0</v>
      </c>
      <c r="N48" s="16">
        <f t="shared" si="13"/>
        <v>2.9034072950572853</v>
      </c>
      <c r="O48" s="17">
        <f t="shared" si="26"/>
        <v>77.1028045946952</v>
      </c>
      <c r="Q48" s="15">
        <v>2004</v>
      </c>
      <c r="R48" s="16">
        <f t="shared" si="14"/>
        <v>17.059094580283425</v>
      </c>
      <c r="S48" s="16">
        <f t="shared" si="15"/>
        <v>55.17648366612323</v>
      </c>
      <c r="T48" s="16">
        <f t="shared" si="16"/>
        <v>0</v>
      </c>
      <c r="U48" s="16">
        <f t="shared" si="17"/>
        <v>0</v>
      </c>
      <c r="V48" s="16">
        <f t="shared" si="18"/>
        <v>0</v>
      </c>
      <c r="W48" s="16">
        <f t="shared" si="19"/>
        <v>0</v>
      </c>
      <c r="X48" s="16">
        <f t="shared" si="20"/>
        <v>0</v>
      </c>
      <c r="Y48" s="16">
        <f t="shared" si="21"/>
        <v>2.316515434324762</v>
      </c>
      <c r="Z48" s="16">
        <f t="shared" si="22"/>
        <v>0.08316620151855289</v>
      </c>
      <c r="AA48" s="16">
        <f t="shared" si="23"/>
        <v>0</v>
      </c>
      <c r="AB48" s="16">
        <f t="shared" si="24"/>
        <v>0</v>
      </c>
      <c r="AC48" s="16">
        <f t="shared" si="25"/>
        <v>2.920359227904892</v>
      </c>
      <c r="AD48" s="17">
        <f t="shared" si="27"/>
        <v>77.55561911015486</v>
      </c>
    </row>
    <row r="49" spans="2:30" ht="12.75">
      <c r="B49" s="15">
        <v>2005</v>
      </c>
      <c r="C49" s="16">
        <f t="shared" si="2"/>
        <v>16.65548684260594</v>
      </c>
      <c r="D49" s="16">
        <f t="shared" si="3"/>
        <v>54.9821569010891</v>
      </c>
      <c r="E49" s="16">
        <f t="shared" si="4"/>
        <v>0</v>
      </c>
      <c r="F49" s="16">
        <f t="shared" si="5"/>
        <v>0</v>
      </c>
      <c r="G49" s="16">
        <f t="shared" si="6"/>
        <v>0</v>
      </c>
      <c r="H49" s="16">
        <f t="shared" si="7"/>
        <v>0</v>
      </c>
      <c r="I49" s="16">
        <f t="shared" si="8"/>
        <v>0</v>
      </c>
      <c r="J49" s="16">
        <f t="shared" si="9"/>
        <v>2.251283624078135</v>
      </c>
      <c r="K49" s="16">
        <f t="shared" si="10"/>
        <v>0.0858193971481654</v>
      </c>
      <c r="L49" s="16">
        <f t="shared" si="11"/>
        <v>0</v>
      </c>
      <c r="M49" s="16">
        <f t="shared" si="12"/>
        <v>0</v>
      </c>
      <c r="N49" s="16">
        <f t="shared" si="13"/>
        <v>2.4906892857497893</v>
      </c>
      <c r="O49" s="17">
        <f t="shared" si="26"/>
        <v>76.46543605067114</v>
      </c>
      <c r="Q49" s="15">
        <v>2005</v>
      </c>
      <c r="R49" s="16">
        <f t="shared" si="14"/>
        <v>16.65548684260594</v>
      </c>
      <c r="S49" s="16">
        <f t="shared" si="15"/>
        <v>54.9821569010891</v>
      </c>
      <c r="T49" s="16">
        <f t="shared" si="16"/>
        <v>0</v>
      </c>
      <c r="U49" s="16">
        <f t="shared" si="17"/>
        <v>0</v>
      </c>
      <c r="V49" s="16">
        <f t="shared" si="18"/>
        <v>0</v>
      </c>
      <c r="W49" s="16">
        <f t="shared" si="19"/>
        <v>0</v>
      </c>
      <c r="X49" s="16">
        <f t="shared" si="20"/>
        <v>0</v>
      </c>
      <c r="Y49" s="16">
        <f t="shared" si="21"/>
        <v>2.251283624078135</v>
      </c>
      <c r="Z49" s="16">
        <f t="shared" si="22"/>
        <v>0.0858193971481654</v>
      </c>
      <c r="AA49" s="16">
        <f t="shared" si="23"/>
        <v>0</v>
      </c>
      <c r="AB49" s="16">
        <f t="shared" si="24"/>
        <v>0</v>
      </c>
      <c r="AC49" s="16">
        <f t="shared" si="25"/>
        <v>2.4906892857497893</v>
      </c>
      <c r="AD49" s="17">
        <f t="shared" si="27"/>
        <v>76.46543605067114</v>
      </c>
    </row>
    <row r="50" spans="2:30" ht="12.75">
      <c r="B50" s="15">
        <v>2006</v>
      </c>
      <c r="C50" s="16">
        <f t="shared" si="2"/>
        <v>14.819365211430162</v>
      </c>
      <c r="D50" s="16">
        <f t="shared" si="3"/>
        <v>47.98308265800931</v>
      </c>
      <c r="E50" s="16">
        <f t="shared" si="4"/>
        <v>0</v>
      </c>
      <c r="F50" s="16">
        <f t="shared" si="5"/>
        <v>0</v>
      </c>
      <c r="G50" s="16">
        <f t="shared" si="6"/>
        <v>0</v>
      </c>
      <c r="H50" s="16">
        <f t="shared" si="7"/>
        <v>0</v>
      </c>
      <c r="I50" s="16">
        <f t="shared" si="8"/>
        <v>0</v>
      </c>
      <c r="J50" s="16">
        <f t="shared" si="9"/>
        <v>1.8199312307720157</v>
      </c>
      <c r="K50" s="16">
        <f t="shared" si="10"/>
        <v>0.08987927082209562</v>
      </c>
      <c r="L50" s="16">
        <f t="shared" si="11"/>
        <v>0</v>
      </c>
      <c r="M50" s="16">
        <f t="shared" si="12"/>
        <v>0</v>
      </c>
      <c r="N50" s="16">
        <f t="shared" si="13"/>
        <v>2.299828636696262</v>
      </c>
      <c r="O50" s="17">
        <f t="shared" si="26"/>
        <v>67.01208700772985</v>
      </c>
      <c r="Q50" s="15">
        <v>2006</v>
      </c>
      <c r="R50" s="16">
        <f t="shared" si="14"/>
        <v>14.819365211430162</v>
      </c>
      <c r="S50" s="16">
        <f t="shared" si="15"/>
        <v>47.98308265800931</v>
      </c>
      <c r="T50" s="16">
        <f t="shared" si="16"/>
        <v>0</v>
      </c>
      <c r="U50" s="16">
        <f t="shared" si="17"/>
        <v>0</v>
      </c>
      <c r="V50" s="16">
        <f t="shared" si="18"/>
        <v>0</v>
      </c>
      <c r="W50" s="16">
        <f t="shared" si="19"/>
        <v>0</v>
      </c>
      <c r="X50" s="16">
        <f t="shared" si="20"/>
        <v>0</v>
      </c>
      <c r="Y50" s="16">
        <f t="shared" si="21"/>
        <v>1.8199312307720157</v>
      </c>
      <c r="Z50" s="16">
        <f t="shared" si="22"/>
        <v>0.08987927082209562</v>
      </c>
      <c r="AA50" s="16">
        <f t="shared" si="23"/>
        <v>0</v>
      </c>
      <c r="AB50" s="16">
        <f t="shared" si="24"/>
        <v>0</v>
      </c>
      <c r="AC50" s="16">
        <f t="shared" si="25"/>
        <v>2.299828636696262</v>
      </c>
      <c r="AD50" s="17">
        <f t="shared" si="27"/>
        <v>67.01208700772985</v>
      </c>
    </row>
    <row r="51" spans="2:30" ht="12.75">
      <c r="B51" s="15">
        <v>2007</v>
      </c>
      <c r="C51" s="16">
        <f t="shared" si="2"/>
        <v>0</v>
      </c>
      <c r="D51" s="16">
        <f t="shared" si="3"/>
        <v>0</v>
      </c>
      <c r="E51" s="16">
        <f t="shared" si="4"/>
        <v>0</v>
      </c>
      <c r="F51" s="16">
        <f t="shared" si="5"/>
        <v>0</v>
      </c>
      <c r="G51" s="16">
        <f t="shared" si="6"/>
        <v>0</v>
      </c>
      <c r="H51" s="16">
        <f t="shared" si="7"/>
        <v>0</v>
      </c>
      <c r="I51" s="16">
        <f t="shared" si="8"/>
        <v>0</v>
      </c>
      <c r="J51" s="16">
        <f t="shared" si="9"/>
        <v>0</v>
      </c>
      <c r="K51" s="16">
        <f t="shared" si="10"/>
        <v>0</v>
      </c>
      <c r="L51" s="16">
        <f t="shared" si="11"/>
        <v>0</v>
      </c>
      <c r="M51" s="16">
        <f t="shared" si="12"/>
        <v>0</v>
      </c>
      <c r="N51" s="16">
        <f t="shared" si="13"/>
        <v>0</v>
      </c>
      <c r="O51" s="17">
        <f t="shared" si="26"/>
        <v>0</v>
      </c>
      <c r="Q51" s="15">
        <v>2007</v>
      </c>
      <c r="R51" s="16">
        <f t="shared" si="14"/>
        <v>0</v>
      </c>
      <c r="S51" s="16">
        <f t="shared" si="15"/>
        <v>0</v>
      </c>
      <c r="T51" s="16">
        <f t="shared" si="16"/>
        <v>0</v>
      </c>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17">
        <f t="shared" si="27"/>
        <v>0</v>
      </c>
    </row>
    <row r="52" spans="2:30" ht="12.75">
      <c r="B52" s="15">
        <v>2008</v>
      </c>
      <c r="C52" s="16">
        <f t="shared" si="2"/>
        <v>0</v>
      </c>
      <c r="D52" s="16">
        <f t="shared" si="3"/>
        <v>0</v>
      </c>
      <c r="E52" s="16">
        <f t="shared" si="4"/>
        <v>0</v>
      </c>
      <c r="F52" s="16">
        <f t="shared" si="5"/>
        <v>0</v>
      </c>
      <c r="G52" s="16">
        <f t="shared" si="6"/>
        <v>0</v>
      </c>
      <c r="H52" s="16">
        <f t="shared" si="7"/>
        <v>0</v>
      </c>
      <c r="I52" s="16">
        <f t="shared" si="8"/>
        <v>0</v>
      </c>
      <c r="J52" s="16">
        <f t="shared" si="9"/>
        <v>0</v>
      </c>
      <c r="K52" s="16">
        <f t="shared" si="10"/>
        <v>0</v>
      </c>
      <c r="L52" s="16">
        <f t="shared" si="11"/>
        <v>0</v>
      </c>
      <c r="M52" s="16">
        <f t="shared" si="12"/>
        <v>0</v>
      </c>
      <c r="N52" s="16">
        <f t="shared" si="13"/>
        <v>0</v>
      </c>
      <c r="O52" s="17">
        <f t="shared" si="26"/>
        <v>0</v>
      </c>
      <c r="Q52" s="15">
        <v>2008</v>
      </c>
      <c r="R52" s="16">
        <f t="shared" si="14"/>
        <v>0</v>
      </c>
      <c r="S52" s="16">
        <f t="shared" si="15"/>
        <v>0</v>
      </c>
      <c r="T52" s="16">
        <f t="shared" si="16"/>
        <v>0</v>
      </c>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17">
        <f t="shared" si="27"/>
        <v>0</v>
      </c>
    </row>
    <row r="53" spans="2:30" ht="12.75">
      <c r="B53" s="15">
        <v>2009</v>
      </c>
      <c r="C53" s="16">
        <f t="shared" si="2"/>
        <v>0</v>
      </c>
      <c r="D53" s="16">
        <f t="shared" si="3"/>
        <v>0</v>
      </c>
      <c r="E53" s="16">
        <f t="shared" si="4"/>
        <v>0</v>
      </c>
      <c r="F53" s="16">
        <f t="shared" si="5"/>
        <v>0</v>
      </c>
      <c r="G53" s="16">
        <f t="shared" si="6"/>
        <v>0</v>
      </c>
      <c r="H53" s="16">
        <f t="shared" si="7"/>
        <v>0</v>
      </c>
      <c r="I53" s="16">
        <f t="shared" si="8"/>
        <v>0</v>
      </c>
      <c r="J53" s="16">
        <f t="shared" si="9"/>
        <v>0</v>
      </c>
      <c r="K53" s="16">
        <f t="shared" si="10"/>
        <v>0</v>
      </c>
      <c r="L53" s="16">
        <f t="shared" si="11"/>
        <v>0</v>
      </c>
      <c r="M53" s="16">
        <f t="shared" si="12"/>
        <v>0</v>
      </c>
      <c r="N53" s="16">
        <f t="shared" si="13"/>
        <v>0</v>
      </c>
      <c r="O53" s="17">
        <f t="shared" si="26"/>
        <v>0</v>
      </c>
      <c r="Q53" s="15">
        <v>2009</v>
      </c>
      <c r="R53" s="16">
        <f t="shared" si="14"/>
        <v>0</v>
      </c>
      <c r="S53" s="16">
        <f t="shared" si="15"/>
        <v>0</v>
      </c>
      <c r="T53" s="16">
        <f t="shared" si="16"/>
        <v>0</v>
      </c>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17">
        <f t="shared" si="27"/>
        <v>0</v>
      </c>
    </row>
    <row r="54" spans="2:30" ht="12.75">
      <c r="B54" s="15">
        <v>2010</v>
      </c>
      <c r="C54" s="16">
        <f t="shared" si="2"/>
        <v>0</v>
      </c>
      <c r="D54" s="16">
        <f t="shared" si="3"/>
        <v>0</v>
      </c>
      <c r="E54" s="16">
        <f t="shared" si="4"/>
        <v>0</v>
      </c>
      <c r="F54" s="16">
        <f t="shared" si="5"/>
        <v>0</v>
      </c>
      <c r="G54" s="16">
        <f t="shared" si="6"/>
        <v>0</v>
      </c>
      <c r="H54" s="16">
        <f t="shared" si="7"/>
        <v>0</v>
      </c>
      <c r="I54" s="16">
        <f t="shared" si="8"/>
        <v>0</v>
      </c>
      <c r="J54" s="16">
        <f t="shared" si="9"/>
        <v>0</v>
      </c>
      <c r="K54" s="16">
        <f t="shared" si="10"/>
        <v>0</v>
      </c>
      <c r="L54" s="16">
        <f t="shared" si="11"/>
        <v>0</v>
      </c>
      <c r="M54" s="16">
        <f t="shared" si="12"/>
        <v>0</v>
      </c>
      <c r="N54" s="16">
        <f t="shared" si="13"/>
        <v>0</v>
      </c>
      <c r="O54" s="17">
        <f t="shared" si="26"/>
        <v>0</v>
      </c>
      <c r="Q54" s="15">
        <v>2010</v>
      </c>
      <c r="R54" s="16">
        <f t="shared" si="14"/>
        <v>0</v>
      </c>
      <c r="S54" s="16">
        <f t="shared" si="15"/>
        <v>0</v>
      </c>
      <c r="T54" s="16">
        <f t="shared" si="16"/>
        <v>0</v>
      </c>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17">
        <f t="shared" si="27"/>
        <v>0</v>
      </c>
    </row>
    <row r="55" spans="2:30" ht="12.75">
      <c r="B55" s="15">
        <v>2011</v>
      </c>
      <c r="C55" s="16">
        <f t="shared" si="2"/>
        <v>0</v>
      </c>
      <c r="D55" s="16">
        <f t="shared" si="3"/>
        <v>0</v>
      </c>
      <c r="E55" s="16">
        <f t="shared" si="4"/>
        <v>0</v>
      </c>
      <c r="F55" s="16">
        <f t="shared" si="5"/>
        <v>0</v>
      </c>
      <c r="G55" s="16">
        <f t="shared" si="6"/>
        <v>0</v>
      </c>
      <c r="H55" s="16">
        <f t="shared" si="7"/>
        <v>0</v>
      </c>
      <c r="I55" s="16">
        <f t="shared" si="8"/>
        <v>0</v>
      </c>
      <c r="J55" s="16">
        <f t="shared" si="9"/>
        <v>0</v>
      </c>
      <c r="K55" s="16">
        <f t="shared" si="10"/>
        <v>0</v>
      </c>
      <c r="L55" s="16">
        <f t="shared" si="11"/>
        <v>0</v>
      </c>
      <c r="M55" s="16">
        <f t="shared" si="12"/>
        <v>0</v>
      </c>
      <c r="N55" s="16">
        <f t="shared" si="13"/>
        <v>0</v>
      </c>
      <c r="O55" s="17">
        <f t="shared" si="26"/>
        <v>0</v>
      </c>
      <c r="Q55" s="15">
        <v>2011</v>
      </c>
      <c r="R55" s="16">
        <f t="shared" si="14"/>
        <v>0</v>
      </c>
      <c r="S55" s="16">
        <f t="shared" si="15"/>
        <v>0</v>
      </c>
      <c r="T55" s="16">
        <f t="shared" si="16"/>
        <v>0</v>
      </c>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17">
        <f t="shared" si="27"/>
        <v>0</v>
      </c>
    </row>
    <row r="56" spans="2:30" ht="12.75">
      <c r="B56" s="15">
        <v>2012</v>
      </c>
      <c r="C56" s="16">
        <f t="shared" si="2"/>
        <v>0</v>
      </c>
      <c r="D56" s="16">
        <f t="shared" si="3"/>
        <v>0</v>
      </c>
      <c r="E56" s="16">
        <f t="shared" si="4"/>
        <v>0</v>
      </c>
      <c r="F56" s="16">
        <f t="shared" si="5"/>
        <v>0</v>
      </c>
      <c r="G56" s="16">
        <f t="shared" si="6"/>
        <v>0</v>
      </c>
      <c r="H56" s="16">
        <f t="shared" si="7"/>
        <v>0</v>
      </c>
      <c r="I56" s="16">
        <f t="shared" si="8"/>
        <v>0</v>
      </c>
      <c r="J56" s="16">
        <f t="shared" si="9"/>
        <v>0</v>
      </c>
      <c r="K56" s="16">
        <f t="shared" si="10"/>
        <v>0</v>
      </c>
      <c r="L56" s="16">
        <f t="shared" si="11"/>
        <v>0</v>
      </c>
      <c r="M56" s="16">
        <f t="shared" si="12"/>
        <v>0</v>
      </c>
      <c r="N56" s="16">
        <f t="shared" si="13"/>
        <v>0</v>
      </c>
      <c r="O56" s="17">
        <f t="shared" si="26"/>
        <v>0</v>
      </c>
      <c r="Q56" s="15">
        <v>2012</v>
      </c>
      <c r="R56" s="16">
        <f t="shared" si="14"/>
        <v>0</v>
      </c>
      <c r="S56" s="16">
        <f t="shared" si="15"/>
        <v>0</v>
      </c>
      <c r="T56" s="16">
        <f t="shared" si="16"/>
        <v>0</v>
      </c>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17">
        <f t="shared" si="27"/>
        <v>0</v>
      </c>
    </row>
    <row r="58" spans="1:17" ht="12.75">
      <c r="A58" s="1" t="s">
        <v>30</v>
      </c>
      <c r="B58" s="14" t="s">
        <v>31</v>
      </c>
      <c r="Q58" s="1" t="s">
        <v>35</v>
      </c>
    </row>
    <row r="59" spans="3:23" ht="12.75">
      <c r="C59" s="39" t="s">
        <v>36</v>
      </c>
      <c r="D59" s="40"/>
      <c r="E59" s="41" t="s">
        <v>37</v>
      </c>
      <c r="F59" s="41"/>
      <c r="G59" s="9" t="s">
        <v>33</v>
      </c>
      <c r="R59" s="39" t="s">
        <v>36</v>
      </c>
      <c r="S59" s="40"/>
      <c r="T59" s="41" t="s">
        <v>37</v>
      </c>
      <c r="U59" s="41"/>
      <c r="V59" s="9" t="s">
        <v>33</v>
      </c>
      <c r="W59" s="8"/>
    </row>
    <row r="60" spans="2:23" ht="12.75">
      <c r="B60" s="15" t="s">
        <v>0</v>
      </c>
      <c r="C60" s="9" t="s">
        <v>34</v>
      </c>
      <c r="D60" s="11" t="s">
        <v>32</v>
      </c>
      <c r="E60" s="9" t="s">
        <v>34</v>
      </c>
      <c r="F60" s="12" t="s">
        <v>32</v>
      </c>
      <c r="G60" s="9" t="s">
        <v>34</v>
      </c>
      <c r="Q60" s="15" t="s">
        <v>0</v>
      </c>
      <c r="R60" s="9" t="s">
        <v>34</v>
      </c>
      <c r="S60" s="11" t="s">
        <v>32</v>
      </c>
      <c r="T60" s="9" t="s">
        <v>34</v>
      </c>
      <c r="U60" s="12" t="s">
        <v>32</v>
      </c>
      <c r="V60" s="9" t="s">
        <v>34</v>
      </c>
      <c r="W60" s="8"/>
    </row>
    <row r="61" spans="2:23" ht="12.75">
      <c r="B61" s="15">
        <v>1990</v>
      </c>
      <c r="C61" s="16">
        <f>C7+D7+H7+K7+M7+N7</f>
        <v>516.5086109153162</v>
      </c>
      <c r="D61" s="16">
        <f>C34+D34+H34+K34+M34+N34</f>
        <v>32.678619053646806</v>
      </c>
      <c r="E61" s="16">
        <f>J7</f>
        <v>34.14989801276408</v>
      </c>
      <c r="F61" s="16">
        <f>J34</f>
        <v>2.5134324937394363</v>
      </c>
      <c r="G61" s="16">
        <f>E7</f>
        <v>5778.795799425461</v>
      </c>
      <c r="Q61" s="15">
        <v>1990</v>
      </c>
      <c r="R61" s="16">
        <f>R7+S7+W7+Z7+AB7+AC7</f>
        <v>530.4339349660797</v>
      </c>
      <c r="S61" s="16">
        <f>R34+S34+W34+Z34+AB34+AC34</f>
        <v>33.528511078718836</v>
      </c>
      <c r="T61" s="16">
        <f>Y7</f>
        <v>34.14989801276408</v>
      </c>
      <c r="U61" s="16">
        <f>Y34</f>
        <v>2.5134324937394363</v>
      </c>
      <c r="V61" s="16">
        <f>T7</f>
        <v>5779.583093944632</v>
      </c>
      <c r="W61" s="8"/>
    </row>
    <row r="62" spans="2:23" ht="12.75">
      <c r="B62" s="15">
        <v>1991</v>
      </c>
      <c r="C62" s="16">
        <f aca="true" t="shared" si="28" ref="C62:C83">C8+D8+H8+K8+M8+N8</f>
        <v>605.8662731756214</v>
      </c>
      <c r="D62" s="16">
        <f aca="true" t="shared" si="29" ref="D62:D83">C35+D35+H35+K35+M35+N35</f>
        <v>37.582415199295994</v>
      </c>
      <c r="E62" s="16">
        <f aca="true" t="shared" si="30" ref="E62:E83">J8</f>
        <v>31.983588567515294</v>
      </c>
      <c r="F62" s="16">
        <f aca="true" t="shared" si="31" ref="F62:F83">J35</f>
        <v>2.3539921185691255</v>
      </c>
      <c r="G62" s="16">
        <f aca="true" t="shared" si="32" ref="G62:G83">E8</f>
        <v>5611.180379407597</v>
      </c>
      <c r="Q62" s="15">
        <v>1991</v>
      </c>
      <c r="R62" s="16">
        <f aca="true" t="shared" si="33" ref="R62:R83">R8+S8+W8+Z8+AB8+AC8</f>
        <v>601.3270766328794</v>
      </c>
      <c r="S62" s="16">
        <f aca="true" t="shared" si="34" ref="S62:S83">R35+S35+W35+Z35+AB35+AC35</f>
        <v>37.30535366184627</v>
      </c>
      <c r="T62" s="16">
        <f aca="true" t="shared" si="35" ref="T62:T83">Y8</f>
        <v>31.983588567515294</v>
      </c>
      <c r="U62" s="16">
        <f aca="true" t="shared" si="36" ref="U62:U83">Y35</f>
        <v>2.3539921185691255</v>
      </c>
      <c r="V62" s="16">
        <f aca="true" t="shared" si="37" ref="V62:V83">T8</f>
        <v>5610.927117940926</v>
      </c>
      <c r="W62" s="8"/>
    </row>
    <row r="63" spans="2:23" ht="12.75">
      <c r="B63" s="15">
        <v>1992</v>
      </c>
      <c r="C63" s="16">
        <f t="shared" si="28"/>
        <v>459.79471515786713</v>
      </c>
      <c r="D63" s="16">
        <f t="shared" si="29"/>
        <v>29.289023511969067</v>
      </c>
      <c r="E63" s="16">
        <f t="shared" si="30"/>
        <v>28.737018514856437</v>
      </c>
      <c r="F63" s="16">
        <f t="shared" si="31"/>
        <v>2.1150445626934338</v>
      </c>
      <c r="G63" s="16">
        <f t="shared" si="32"/>
        <v>4585.909307633213</v>
      </c>
      <c r="Q63" s="15">
        <v>1992</v>
      </c>
      <c r="R63" s="16">
        <f t="shared" si="33"/>
        <v>465.61977529459426</v>
      </c>
      <c r="S63" s="16">
        <f t="shared" si="34"/>
        <v>29.644417817692503</v>
      </c>
      <c r="T63" s="16">
        <f t="shared" si="35"/>
        <v>28.737018514856437</v>
      </c>
      <c r="U63" s="16">
        <f t="shared" si="36"/>
        <v>2.1150445626934338</v>
      </c>
      <c r="V63" s="16">
        <f t="shared" si="37"/>
        <v>4586.232318637152</v>
      </c>
      <c r="W63" s="8"/>
    </row>
    <row r="64" spans="2:23" ht="12.75">
      <c r="B64" s="15">
        <v>1993</v>
      </c>
      <c r="C64" s="16">
        <f t="shared" si="28"/>
        <v>469.45455777719496</v>
      </c>
      <c r="D64" s="16">
        <f t="shared" si="29"/>
        <v>29.408761038476847</v>
      </c>
      <c r="E64" s="16">
        <f t="shared" si="30"/>
        <v>23.70253771005054</v>
      </c>
      <c r="F64" s="16">
        <f t="shared" si="31"/>
        <v>1.7445067754597197</v>
      </c>
      <c r="G64" s="16">
        <f t="shared" si="32"/>
        <v>3377.0677450469834</v>
      </c>
      <c r="Q64" s="15">
        <v>1993</v>
      </c>
      <c r="R64" s="16">
        <f t="shared" si="33"/>
        <v>475.0375533417727</v>
      </c>
      <c r="S64" s="16">
        <f t="shared" si="34"/>
        <v>29.749217684196157</v>
      </c>
      <c r="T64" s="16">
        <f t="shared" si="35"/>
        <v>23.70253771005054</v>
      </c>
      <c r="U64" s="16">
        <f t="shared" si="36"/>
        <v>1.7445067754597197</v>
      </c>
      <c r="V64" s="16">
        <f t="shared" si="37"/>
        <v>3377.3757377589495</v>
      </c>
      <c r="W64" s="8"/>
    </row>
    <row r="65" spans="2:23" ht="12.75">
      <c r="B65" s="15">
        <v>1994</v>
      </c>
      <c r="C65" s="16">
        <f t="shared" si="28"/>
        <v>458.6683164539312</v>
      </c>
      <c r="D65" s="16">
        <f t="shared" si="29"/>
        <v>28.927649741992337</v>
      </c>
      <c r="E65" s="16">
        <f t="shared" si="30"/>
        <v>23.452322434294654</v>
      </c>
      <c r="F65" s="16">
        <f t="shared" si="31"/>
        <v>1.7260909311640864</v>
      </c>
      <c r="G65" s="16">
        <f t="shared" si="32"/>
        <v>2531.4719331151136</v>
      </c>
      <c r="Q65" s="15">
        <v>1994</v>
      </c>
      <c r="R65" s="16">
        <f t="shared" si="33"/>
        <v>475.39401844332934</v>
      </c>
      <c r="S65" s="16">
        <f t="shared" si="34"/>
        <v>29.947355452371394</v>
      </c>
      <c r="T65" s="16">
        <f t="shared" si="35"/>
        <v>23.452322434294654</v>
      </c>
      <c r="U65" s="16">
        <f t="shared" si="36"/>
        <v>1.7260909311640864</v>
      </c>
      <c r="V65" s="16">
        <f t="shared" si="37"/>
        <v>2532.3867344868795</v>
      </c>
      <c r="W65" s="8"/>
    </row>
    <row r="66" spans="2:23" ht="12.75">
      <c r="B66" s="15">
        <v>1995</v>
      </c>
      <c r="C66" s="16">
        <f t="shared" si="28"/>
        <v>647.2249061832931</v>
      </c>
      <c r="D66" s="16">
        <f t="shared" si="29"/>
        <v>39.44861021182137</v>
      </c>
      <c r="E66" s="16">
        <f t="shared" si="30"/>
        <v>25.811487956019022</v>
      </c>
      <c r="F66" s="16">
        <f t="shared" si="31"/>
        <v>1.8997255135629998</v>
      </c>
      <c r="G66" s="16">
        <f t="shared" si="32"/>
        <v>2580.460018801373</v>
      </c>
      <c r="Q66" s="15">
        <v>1995</v>
      </c>
      <c r="R66" s="16">
        <f t="shared" si="33"/>
        <v>653.5250911354601</v>
      </c>
      <c r="S66" s="16">
        <f t="shared" si="34"/>
        <v>39.83273887314277</v>
      </c>
      <c r="T66" s="16">
        <f t="shared" si="35"/>
        <v>25.811487956019022</v>
      </c>
      <c r="U66" s="16">
        <f t="shared" si="36"/>
        <v>1.8997255135629998</v>
      </c>
      <c r="V66" s="16">
        <f t="shared" si="37"/>
        <v>2580.8002909928778</v>
      </c>
      <c r="W66" s="8"/>
    </row>
    <row r="67" spans="2:23" ht="12.75">
      <c r="B67" s="15">
        <v>1996</v>
      </c>
      <c r="C67" s="16">
        <f t="shared" si="28"/>
        <v>688.515119458396</v>
      </c>
      <c r="D67" s="16">
        <f t="shared" si="29"/>
        <v>41.68293448745771</v>
      </c>
      <c r="E67" s="16">
        <f t="shared" si="30"/>
        <v>23.57565060545259</v>
      </c>
      <c r="F67" s="16">
        <f t="shared" si="31"/>
        <v>1.7351678845613105</v>
      </c>
      <c r="G67" s="16">
        <f t="shared" si="32"/>
        <v>2908.6820166808097</v>
      </c>
      <c r="Q67" s="15">
        <v>1996</v>
      </c>
      <c r="R67" s="16">
        <f t="shared" si="33"/>
        <v>683.1484801029574</v>
      </c>
      <c r="S67" s="16">
        <f t="shared" si="34"/>
        <v>41.355835452006474</v>
      </c>
      <c r="T67" s="16">
        <f t="shared" si="35"/>
        <v>23.57565060545259</v>
      </c>
      <c r="U67" s="16">
        <f t="shared" si="36"/>
        <v>1.7351678845613105</v>
      </c>
      <c r="V67" s="16">
        <f t="shared" si="37"/>
        <v>2908.394096907025</v>
      </c>
      <c r="W67" s="8"/>
    </row>
    <row r="68" spans="2:23" ht="12.75">
      <c r="B68" s="15">
        <v>1997</v>
      </c>
      <c r="C68" s="16">
        <f t="shared" si="28"/>
        <v>887.1706039398208</v>
      </c>
      <c r="D68" s="16">
        <f t="shared" si="29"/>
        <v>53.19233988805524</v>
      </c>
      <c r="E68" s="16">
        <f t="shared" si="30"/>
        <v>28.212009104727237</v>
      </c>
      <c r="F68" s="16">
        <f t="shared" si="31"/>
        <v>2.0764038701079244</v>
      </c>
      <c r="G68" s="16">
        <f t="shared" si="32"/>
        <v>3170.1868316624896</v>
      </c>
      <c r="Q68" s="15">
        <v>1997</v>
      </c>
      <c r="R68" s="16">
        <f t="shared" si="33"/>
        <v>897.1515539777735</v>
      </c>
      <c r="S68" s="16">
        <f t="shared" si="34"/>
        <v>53.80109371441927</v>
      </c>
      <c r="T68" s="16">
        <f t="shared" si="35"/>
        <v>28.212009104727237</v>
      </c>
      <c r="U68" s="16">
        <f t="shared" si="36"/>
        <v>2.0764038701079244</v>
      </c>
      <c r="V68" s="16">
        <f t="shared" si="37"/>
        <v>3170.711932202428</v>
      </c>
      <c r="W68" s="8"/>
    </row>
    <row r="69" spans="2:23" ht="12.75">
      <c r="B69" s="15">
        <v>1998</v>
      </c>
      <c r="C69" s="16">
        <f t="shared" si="28"/>
        <v>976.3000947083353</v>
      </c>
      <c r="D69" s="16">
        <f t="shared" si="29"/>
        <v>58.345791183833406</v>
      </c>
      <c r="E69" s="16">
        <f t="shared" si="30"/>
        <v>28.61046804683751</v>
      </c>
      <c r="F69" s="16">
        <f t="shared" si="31"/>
        <v>2.1057304482472405</v>
      </c>
      <c r="G69" s="16">
        <f t="shared" si="32"/>
        <v>3599.669818086672</v>
      </c>
      <c r="Q69" s="15">
        <v>1998</v>
      </c>
      <c r="R69" s="16">
        <f t="shared" si="33"/>
        <v>982.3711631162598</v>
      </c>
      <c r="S69" s="16">
        <f t="shared" si="34"/>
        <v>58.716132022383874</v>
      </c>
      <c r="T69" s="16">
        <f t="shared" si="35"/>
        <v>28.61046804683751</v>
      </c>
      <c r="U69" s="16">
        <f t="shared" si="36"/>
        <v>2.1057304482472405</v>
      </c>
      <c r="V69" s="16">
        <f t="shared" si="37"/>
        <v>3599.985503846157</v>
      </c>
      <c r="W69" s="8"/>
    </row>
    <row r="70" spans="2:23" ht="12.75">
      <c r="B70" s="15">
        <v>1999</v>
      </c>
      <c r="C70" s="16">
        <f t="shared" si="28"/>
        <v>1116.4427725777382</v>
      </c>
      <c r="D70" s="16">
        <f t="shared" si="29"/>
        <v>66.04977094533224</v>
      </c>
      <c r="E70" s="16">
        <f t="shared" si="30"/>
        <v>28.91959234880591</v>
      </c>
      <c r="F70" s="16">
        <f t="shared" si="31"/>
        <v>2.128481996872115</v>
      </c>
      <c r="G70" s="16">
        <f t="shared" si="32"/>
        <v>3930.3198135171306</v>
      </c>
      <c r="Q70" s="15">
        <v>1999</v>
      </c>
      <c r="R70" s="16">
        <f t="shared" si="33"/>
        <v>1125.30265196357</v>
      </c>
      <c r="S70" s="16">
        <f t="shared" si="34"/>
        <v>66.59027007858298</v>
      </c>
      <c r="T70" s="16">
        <f t="shared" si="35"/>
        <v>28.91959234880591</v>
      </c>
      <c r="U70" s="16">
        <f t="shared" si="36"/>
        <v>2.128481996872115</v>
      </c>
      <c r="V70" s="16">
        <f t="shared" si="37"/>
        <v>3930.7761139024874</v>
      </c>
      <c r="W70" s="8"/>
    </row>
    <row r="71" spans="2:23" ht="12.75">
      <c r="B71" s="15">
        <v>2000</v>
      </c>
      <c r="C71" s="16">
        <f t="shared" si="28"/>
        <v>1103.3920936999514</v>
      </c>
      <c r="D71" s="16">
        <f t="shared" si="29"/>
        <v>65.40002193375507</v>
      </c>
      <c r="E71" s="16">
        <f t="shared" si="30"/>
        <v>29.627337465999066</v>
      </c>
      <c r="F71" s="16">
        <f t="shared" si="31"/>
        <v>2.180572037497531</v>
      </c>
      <c r="G71" s="16">
        <f t="shared" si="32"/>
        <v>4075.2130424081156</v>
      </c>
      <c r="Q71" s="15">
        <v>2000</v>
      </c>
      <c r="R71" s="16">
        <f t="shared" si="33"/>
        <v>1119.5502027937898</v>
      </c>
      <c r="S71" s="16">
        <f t="shared" si="34"/>
        <v>66.3851056050585</v>
      </c>
      <c r="T71" s="16">
        <f t="shared" si="35"/>
        <v>29.627337465999066</v>
      </c>
      <c r="U71" s="16">
        <f t="shared" si="36"/>
        <v>2.180572037497531</v>
      </c>
      <c r="V71" s="16">
        <f t="shared" si="37"/>
        <v>4076.046469093757</v>
      </c>
      <c r="W71" s="8"/>
    </row>
    <row r="72" spans="2:23" ht="12.75">
      <c r="B72" s="15">
        <v>2001</v>
      </c>
      <c r="C72" s="16">
        <f t="shared" si="28"/>
        <v>1011.7257495501137</v>
      </c>
      <c r="D72" s="16">
        <f t="shared" si="29"/>
        <v>60.16680820186578</v>
      </c>
      <c r="E72" s="16">
        <f t="shared" si="30"/>
        <v>27.76647500293819</v>
      </c>
      <c r="F72" s="16">
        <f t="shared" si="31"/>
        <v>2.0436125602162507</v>
      </c>
      <c r="G72" s="16">
        <f t="shared" si="32"/>
        <v>4086.610175016754</v>
      </c>
      <c r="Q72" s="15">
        <v>2001</v>
      </c>
      <c r="R72" s="16">
        <f t="shared" si="33"/>
        <v>1022.0924891255039</v>
      </c>
      <c r="S72" s="16">
        <f t="shared" si="34"/>
        <v>60.79849701491166</v>
      </c>
      <c r="T72" s="16">
        <f t="shared" si="35"/>
        <v>27.76647500293819</v>
      </c>
      <c r="U72" s="16">
        <f t="shared" si="36"/>
        <v>2.0436125602162507</v>
      </c>
      <c r="V72" s="16">
        <f t="shared" si="37"/>
        <v>4087.1453981394966</v>
      </c>
      <c r="W72" s="8"/>
    </row>
    <row r="73" spans="2:23" ht="12.75">
      <c r="B73" s="15">
        <v>2002</v>
      </c>
      <c r="C73" s="16">
        <f t="shared" si="28"/>
        <v>1103.047734766398</v>
      </c>
      <c r="D73" s="16">
        <f t="shared" si="29"/>
        <v>65.49080635434099</v>
      </c>
      <c r="E73" s="16">
        <f t="shared" si="30"/>
        <v>29.60959931132276</v>
      </c>
      <c r="F73" s="16">
        <f t="shared" si="31"/>
        <v>2.179266509313355</v>
      </c>
      <c r="G73" s="16">
        <f t="shared" si="32"/>
        <v>4516.126490995763</v>
      </c>
      <c r="Q73" s="15">
        <v>2002</v>
      </c>
      <c r="R73" s="16">
        <f t="shared" si="33"/>
        <v>1116.9927522750718</v>
      </c>
      <c r="S73" s="16">
        <f t="shared" si="34"/>
        <v>66.34088955297634</v>
      </c>
      <c r="T73" s="16">
        <f t="shared" si="35"/>
        <v>29.60959931132276</v>
      </c>
      <c r="U73" s="16">
        <f t="shared" si="36"/>
        <v>2.179266509313355</v>
      </c>
      <c r="V73" s="16">
        <f t="shared" si="37"/>
        <v>4516.839221890946</v>
      </c>
      <c r="W73" s="8"/>
    </row>
    <row r="74" spans="2:23" ht="12.75">
      <c r="B74" s="15">
        <v>2003</v>
      </c>
      <c r="C74" s="16">
        <f t="shared" si="28"/>
        <v>1185.3733504300865</v>
      </c>
      <c r="D74" s="16">
        <f t="shared" si="29"/>
        <v>70.14742197274903</v>
      </c>
      <c r="E74" s="16">
        <f t="shared" si="30"/>
        <v>30.781681972995102</v>
      </c>
      <c r="F74" s="16">
        <f t="shared" si="31"/>
        <v>2.2655317932124395</v>
      </c>
      <c r="G74" s="16">
        <f t="shared" si="32"/>
        <v>4922.785937198617</v>
      </c>
      <c r="Q74" s="15">
        <v>2003</v>
      </c>
      <c r="R74" s="16">
        <f t="shared" si="33"/>
        <v>1192.3255711961515</v>
      </c>
      <c r="S74" s="16">
        <f t="shared" si="34"/>
        <v>70.57095006174173</v>
      </c>
      <c r="T74" s="16">
        <f t="shared" si="35"/>
        <v>30.781681972995102</v>
      </c>
      <c r="U74" s="16">
        <f t="shared" si="36"/>
        <v>2.2655317932124395</v>
      </c>
      <c r="V74" s="16">
        <f t="shared" si="37"/>
        <v>4923.143261706253</v>
      </c>
      <c r="W74" s="8"/>
    </row>
    <row r="75" spans="2:23" ht="12.75">
      <c r="B75" s="15">
        <v>2004</v>
      </c>
      <c r="C75" s="16">
        <f t="shared" si="28"/>
        <v>1272.9047240831976</v>
      </c>
      <c r="D75" s="16">
        <f t="shared" si="29"/>
        <v>74.78628916037044</v>
      </c>
      <c r="E75" s="16">
        <f t="shared" si="30"/>
        <v>31.474394488108178</v>
      </c>
      <c r="F75" s="16">
        <f t="shared" si="31"/>
        <v>2.316515434324762</v>
      </c>
      <c r="G75" s="16">
        <f t="shared" si="32"/>
        <v>4909.445510019322</v>
      </c>
      <c r="Q75" s="15">
        <v>2004</v>
      </c>
      <c r="R75" s="16">
        <f t="shared" si="33"/>
        <v>1280.3412076058828</v>
      </c>
      <c r="S75" s="16">
        <f t="shared" si="34"/>
        <v>75.23910367583011</v>
      </c>
      <c r="T75" s="16">
        <f t="shared" si="35"/>
        <v>31.474394488108178</v>
      </c>
      <c r="U75" s="16">
        <f t="shared" si="36"/>
        <v>2.316515434324762</v>
      </c>
      <c r="V75" s="16">
        <f t="shared" si="37"/>
        <v>4909.829651095275</v>
      </c>
      <c r="W75" s="8"/>
    </row>
    <row r="76" spans="2:23" ht="12.75">
      <c r="B76" s="15">
        <v>2005</v>
      </c>
      <c r="C76" s="16">
        <f t="shared" si="28"/>
        <v>1264.8062424233613</v>
      </c>
      <c r="D76" s="16">
        <f t="shared" si="29"/>
        <v>74.214152426593</v>
      </c>
      <c r="E76" s="16">
        <f t="shared" si="30"/>
        <v>30.588092718452923</v>
      </c>
      <c r="F76" s="16">
        <f t="shared" si="31"/>
        <v>2.251283624078135</v>
      </c>
      <c r="G76" s="16">
        <f t="shared" si="32"/>
        <v>4893.741188657516</v>
      </c>
      <c r="Q76" s="15">
        <v>2005</v>
      </c>
      <c r="R76" s="16">
        <f t="shared" si="33"/>
        <v>1264.8062424233613</v>
      </c>
      <c r="S76" s="16">
        <f t="shared" si="34"/>
        <v>74.214152426593</v>
      </c>
      <c r="T76" s="16">
        <f t="shared" si="35"/>
        <v>30.588092718452923</v>
      </c>
      <c r="U76" s="16">
        <f t="shared" si="36"/>
        <v>2.251283624078135</v>
      </c>
      <c r="V76" s="16">
        <f t="shared" si="37"/>
        <v>4893.741188657516</v>
      </c>
      <c r="W76" s="8"/>
    </row>
    <row r="77" spans="2:23" ht="12.75">
      <c r="B77" s="15">
        <v>2006</v>
      </c>
      <c r="C77" s="16">
        <f t="shared" si="28"/>
        <v>1109.7757139034247</v>
      </c>
      <c r="D77" s="16">
        <f t="shared" si="29"/>
        <v>65.19215577695783</v>
      </c>
      <c r="E77" s="16">
        <f t="shared" si="30"/>
        <v>24.727326505054563</v>
      </c>
      <c r="F77" s="16">
        <f t="shared" si="31"/>
        <v>1.8199312307720157</v>
      </c>
      <c r="G77" s="16">
        <f t="shared" si="32"/>
        <v>2548.985438802325</v>
      </c>
      <c r="Q77" s="15">
        <v>2006</v>
      </c>
      <c r="R77" s="16">
        <f t="shared" si="33"/>
        <v>1109.7757139034247</v>
      </c>
      <c r="S77" s="16">
        <f t="shared" si="34"/>
        <v>65.19215577695783</v>
      </c>
      <c r="T77" s="16">
        <f t="shared" si="35"/>
        <v>24.727326505054563</v>
      </c>
      <c r="U77" s="16">
        <f t="shared" si="36"/>
        <v>1.8199312307720157</v>
      </c>
      <c r="V77" s="16">
        <f t="shared" si="37"/>
        <v>2548.985438802325</v>
      </c>
      <c r="W77" s="8"/>
    </row>
    <row r="78" spans="2:23" ht="12.75">
      <c r="B78" s="15">
        <v>2007</v>
      </c>
      <c r="C78" s="16">
        <f t="shared" si="28"/>
        <v>0</v>
      </c>
      <c r="D78" s="16">
        <f t="shared" si="29"/>
        <v>0</v>
      </c>
      <c r="E78" s="16">
        <f t="shared" si="30"/>
        <v>0</v>
      </c>
      <c r="F78" s="16">
        <f t="shared" si="31"/>
        <v>0</v>
      </c>
      <c r="G78" s="16">
        <f t="shared" si="32"/>
        <v>0</v>
      </c>
      <c r="Q78" s="15">
        <v>2007</v>
      </c>
      <c r="R78" s="16">
        <f t="shared" si="33"/>
        <v>0</v>
      </c>
      <c r="S78" s="16">
        <f t="shared" si="34"/>
        <v>0</v>
      </c>
      <c r="T78" s="16">
        <f t="shared" si="35"/>
        <v>0</v>
      </c>
      <c r="U78" s="16">
        <f t="shared" si="36"/>
        <v>0</v>
      </c>
      <c r="V78" s="16">
        <f t="shared" si="37"/>
        <v>0</v>
      </c>
      <c r="W78" s="8"/>
    </row>
    <row r="79" spans="2:23" ht="12.75">
      <c r="B79" s="15">
        <v>2008</v>
      </c>
      <c r="C79" s="16">
        <f t="shared" si="28"/>
        <v>0</v>
      </c>
      <c r="D79" s="16">
        <f t="shared" si="29"/>
        <v>0</v>
      </c>
      <c r="E79" s="16">
        <f t="shared" si="30"/>
        <v>0</v>
      </c>
      <c r="F79" s="16">
        <f t="shared" si="31"/>
        <v>0</v>
      </c>
      <c r="G79" s="16">
        <f t="shared" si="32"/>
        <v>0</v>
      </c>
      <c r="Q79" s="15">
        <v>2008</v>
      </c>
      <c r="R79" s="16">
        <f t="shared" si="33"/>
        <v>0</v>
      </c>
      <c r="S79" s="16">
        <f t="shared" si="34"/>
        <v>0</v>
      </c>
      <c r="T79" s="16">
        <f t="shared" si="35"/>
        <v>0</v>
      </c>
      <c r="U79" s="16">
        <f t="shared" si="36"/>
        <v>0</v>
      </c>
      <c r="V79" s="16">
        <f t="shared" si="37"/>
        <v>0</v>
      </c>
      <c r="W79" s="8"/>
    </row>
    <row r="80" spans="2:23" ht="12.75">
      <c r="B80" s="15">
        <v>2009</v>
      </c>
      <c r="C80" s="16">
        <f t="shared" si="28"/>
        <v>0</v>
      </c>
      <c r="D80" s="16">
        <f t="shared" si="29"/>
        <v>0</v>
      </c>
      <c r="E80" s="16">
        <f t="shared" si="30"/>
        <v>0</v>
      </c>
      <c r="F80" s="16">
        <f t="shared" si="31"/>
        <v>0</v>
      </c>
      <c r="G80" s="16">
        <f t="shared" si="32"/>
        <v>0</v>
      </c>
      <c r="Q80" s="15">
        <v>2009</v>
      </c>
      <c r="R80" s="16">
        <f t="shared" si="33"/>
        <v>0</v>
      </c>
      <c r="S80" s="16">
        <f t="shared" si="34"/>
        <v>0</v>
      </c>
      <c r="T80" s="16">
        <f t="shared" si="35"/>
        <v>0</v>
      </c>
      <c r="U80" s="16">
        <f t="shared" si="36"/>
        <v>0</v>
      </c>
      <c r="V80" s="16">
        <f t="shared" si="37"/>
        <v>0</v>
      </c>
      <c r="W80" s="8"/>
    </row>
    <row r="81" spans="2:23" ht="12.75">
      <c r="B81" s="15">
        <v>2010</v>
      </c>
      <c r="C81" s="16">
        <f t="shared" si="28"/>
        <v>0</v>
      </c>
      <c r="D81" s="16">
        <f t="shared" si="29"/>
        <v>0</v>
      </c>
      <c r="E81" s="16">
        <f t="shared" si="30"/>
        <v>0</v>
      </c>
      <c r="F81" s="16">
        <f t="shared" si="31"/>
        <v>0</v>
      </c>
      <c r="G81" s="16">
        <f t="shared" si="32"/>
        <v>0</v>
      </c>
      <c r="Q81" s="15">
        <v>2010</v>
      </c>
      <c r="R81" s="16">
        <f t="shared" si="33"/>
        <v>0</v>
      </c>
      <c r="S81" s="16">
        <f t="shared" si="34"/>
        <v>0</v>
      </c>
      <c r="T81" s="16">
        <f t="shared" si="35"/>
        <v>0</v>
      </c>
      <c r="U81" s="16">
        <f t="shared" si="36"/>
        <v>0</v>
      </c>
      <c r="V81" s="16">
        <f t="shared" si="37"/>
        <v>0</v>
      </c>
      <c r="W81" s="8"/>
    </row>
    <row r="82" spans="2:23" ht="12.75">
      <c r="B82" s="15">
        <v>2011</v>
      </c>
      <c r="C82" s="16">
        <f t="shared" si="28"/>
        <v>0</v>
      </c>
      <c r="D82" s="16">
        <f t="shared" si="29"/>
        <v>0</v>
      </c>
      <c r="E82" s="16">
        <f t="shared" si="30"/>
        <v>0</v>
      </c>
      <c r="F82" s="16">
        <f t="shared" si="31"/>
        <v>0</v>
      </c>
      <c r="G82" s="16">
        <f t="shared" si="32"/>
        <v>0</v>
      </c>
      <c r="Q82" s="15">
        <v>2011</v>
      </c>
      <c r="R82" s="16">
        <f t="shared" si="33"/>
        <v>0</v>
      </c>
      <c r="S82" s="16">
        <f t="shared" si="34"/>
        <v>0</v>
      </c>
      <c r="T82" s="16">
        <f t="shared" si="35"/>
        <v>0</v>
      </c>
      <c r="U82" s="16">
        <f t="shared" si="36"/>
        <v>0</v>
      </c>
      <c r="V82" s="16">
        <f t="shared" si="37"/>
        <v>0</v>
      </c>
      <c r="W82" s="8"/>
    </row>
    <row r="83" spans="2:23" ht="12.75">
      <c r="B83" s="15">
        <v>2012</v>
      </c>
      <c r="C83" s="16">
        <f t="shared" si="28"/>
        <v>0</v>
      </c>
      <c r="D83" s="16">
        <f t="shared" si="29"/>
        <v>0</v>
      </c>
      <c r="E83" s="16">
        <f t="shared" si="30"/>
        <v>0</v>
      </c>
      <c r="F83" s="16">
        <f t="shared" si="31"/>
        <v>0</v>
      </c>
      <c r="G83" s="16">
        <f t="shared" si="32"/>
        <v>0</v>
      </c>
      <c r="Q83" s="15">
        <v>2012</v>
      </c>
      <c r="R83" s="16">
        <f t="shared" si="33"/>
        <v>0</v>
      </c>
      <c r="S83" s="16">
        <f t="shared" si="34"/>
        <v>0</v>
      </c>
      <c r="T83" s="16">
        <f t="shared" si="35"/>
        <v>0</v>
      </c>
      <c r="U83" s="16">
        <f t="shared" si="36"/>
        <v>0</v>
      </c>
      <c r="V83" s="16">
        <f t="shared" si="37"/>
        <v>0</v>
      </c>
      <c r="W83" s="8"/>
    </row>
  </sheetData>
  <mergeCells count="4">
    <mergeCell ref="C59:D59"/>
    <mergeCell ref="E59:F59"/>
    <mergeCell ref="R59:S59"/>
    <mergeCell ref="T59:U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xl/worksheets/sheet6.xml><?xml version="1.0" encoding="utf-8"?>
<worksheet xmlns="http://schemas.openxmlformats.org/spreadsheetml/2006/main" xmlns:r="http://schemas.openxmlformats.org/officeDocument/2006/relationships">
  <dimension ref="A1:AD83"/>
  <sheetViews>
    <sheetView workbookViewId="0" topLeftCell="A1">
      <selection activeCell="A1" sqref="A1"/>
    </sheetView>
  </sheetViews>
  <sheetFormatPr defaultColWidth="11.421875" defaultRowHeight="12.75"/>
  <cols>
    <col min="1" max="1" width="3.57421875" style="0" customWidth="1"/>
    <col min="2" max="2" width="11.421875" style="13" customWidth="1"/>
    <col min="16" max="16" width="3.421875" style="0" customWidth="1"/>
    <col min="17" max="17" width="11.421875" style="13" customWidth="1"/>
  </cols>
  <sheetData>
    <row r="1" ht="18">
      <c r="A1" s="2" t="s">
        <v>26</v>
      </c>
    </row>
    <row r="4" spans="1:17" ht="12.75">
      <c r="A4" s="1" t="s">
        <v>2</v>
      </c>
      <c r="B4" s="14" t="s">
        <v>38</v>
      </c>
      <c r="Q4" s="1" t="s">
        <v>28</v>
      </c>
    </row>
    <row r="6" spans="2:30"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9" t="s">
        <v>5</v>
      </c>
      <c r="U6" s="19" t="s">
        <v>6</v>
      </c>
      <c r="V6" s="19" t="s">
        <v>7</v>
      </c>
      <c r="W6" s="18" t="s">
        <v>8</v>
      </c>
      <c r="X6" s="19" t="s">
        <v>9</v>
      </c>
      <c r="Y6" s="18" t="s">
        <v>10</v>
      </c>
      <c r="Z6" s="18" t="s">
        <v>11</v>
      </c>
      <c r="AA6" s="19" t="s">
        <v>12</v>
      </c>
      <c r="AB6" s="18" t="s">
        <v>13</v>
      </c>
      <c r="AC6" s="18" t="s">
        <v>14</v>
      </c>
      <c r="AD6" s="20" t="s">
        <v>24</v>
      </c>
    </row>
    <row r="7" spans="2:30" ht="12.75">
      <c r="B7" s="15">
        <v>1990</v>
      </c>
      <c r="C7" s="16">
        <f>'[1]Cement'!C7</f>
        <v>87.10470798338382</v>
      </c>
      <c r="D7" s="16">
        <f>'[1]Cement'!D7</f>
        <v>173.35648352632847</v>
      </c>
      <c r="E7" s="16">
        <f>'[1]Cement'!E7</f>
        <v>1829.5344107614912</v>
      </c>
      <c r="F7" s="16">
        <f>'[1]Cement'!F7</f>
        <v>0</v>
      </c>
      <c r="G7" s="16">
        <f>'[1]Cement'!G7</f>
        <v>0</v>
      </c>
      <c r="H7" s="16">
        <f>'[1]Cement'!H7</f>
        <v>11629.99349397358</v>
      </c>
      <c r="I7" s="16">
        <f>'[1]Cement'!I7</f>
        <v>0.28759349513669885</v>
      </c>
      <c r="J7" s="16">
        <f>'[1]Cement'!J7</f>
        <v>133.86389282922423</v>
      </c>
      <c r="K7" s="16">
        <f>'[1]Cement'!K7</f>
        <v>1864.3629723203262</v>
      </c>
      <c r="L7" s="16">
        <f>'[1]Cement'!L7</f>
        <v>2070.0848060264216</v>
      </c>
      <c r="M7" s="16">
        <f>'[1]Cement'!M7</f>
        <v>471.99442717979514</v>
      </c>
      <c r="N7" s="16">
        <f>'[1]Cement'!N7</f>
        <v>14.3458296785363</v>
      </c>
      <c r="O7" s="17">
        <f>SUM(C7:N7)</f>
        <v>18274.92861777422</v>
      </c>
      <c r="Q7" s="15">
        <v>1990</v>
      </c>
      <c r="R7" s="16">
        <f>'[1]Cement'!AF7</f>
        <v>88.2859558973649</v>
      </c>
      <c r="S7" s="16">
        <f>'[1]Cement'!AG7</f>
        <v>173.65639524663683</v>
      </c>
      <c r="T7" s="16">
        <f>'[1]Cement'!AH7</f>
        <v>1830.0990463188011</v>
      </c>
      <c r="U7" s="16">
        <f>'[1]Cement'!AI7</f>
        <v>0</v>
      </c>
      <c r="V7" s="16">
        <f>'[1]Cement'!AJ7</f>
        <v>0</v>
      </c>
      <c r="W7" s="16">
        <f>'[1]Cement'!AK7</f>
        <v>11629.99349397358</v>
      </c>
      <c r="X7" s="16">
        <f>'[1]Cement'!AL7</f>
        <v>0.28759349513669885</v>
      </c>
      <c r="Y7" s="16">
        <f>'[1]Cement'!AM7</f>
        <v>133.86389282922423</v>
      </c>
      <c r="Z7" s="16">
        <f>'[1]Cement'!AN7</f>
        <v>1866.2652322301524</v>
      </c>
      <c r="AA7" s="16">
        <f>'[1]Cement'!AO7</f>
        <v>2070.0848060264216</v>
      </c>
      <c r="AB7" s="16">
        <f>'[1]Cement'!AP7</f>
        <v>474.1666350717549</v>
      </c>
      <c r="AC7" s="16">
        <f>'[1]Cement'!AQ7</f>
        <v>14.50072138020471</v>
      </c>
      <c r="AD7" s="17">
        <f>SUM(R7:AC7)</f>
        <v>18281.20377246928</v>
      </c>
    </row>
    <row r="8" spans="2:30" ht="12.75">
      <c r="B8" s="15">
        <v>1991</v>
      </c>
      <c r="C8" s="16">
        <f>'[1]Cement'!C8</f>
        <v>80.14409942149469</v>
      </c>
      <c r="D8" s="16">
        <f>'[1]Cement'!D8</f>
        <v>131.9523155579477</v>
      </c>
      <c r="E8" s="16">
        <f>'[1]Cement'!E8</f>
        <v>1659.0829526327366</v>
      </c>
      <c r="F8" s="16">
        <f>'[1]Cement'!F8</f>
        <v>0</v>
      </c>
      <c r="G8" s="16">
        <f>'[1]Cement'!G8</f>
        <v>0</v>
      </c>
      <c r="H8" s="16">
        <f>'[1]Cement'!H8</f>
        <v>8692.492079186108</v>
      </c>
      <c r="I8" s="16">
        <f>'[1]Cement'!I8</f>
        <v>0.34560484027432825</v>
      </c>
      <c r="J8" s="16">
        <f>'[1]Cement'!J8</f>
        <v>119.87010449349287</v>
      </c>
      <c r="K8" s="16">
        <f>'[1]Cement'!K8</f>
        <v>2909.1563141355637</v>
      </c>
      <c r="L8" s="16">
        <f>'[1]Cement'!L8</f>
        <v>2082.6450421324553</v>
      </c>
      <c r="M8" s="16">
        <f>'[1]Cement'!M8</f>
        <v>456.4853955685453</v>
      </c>
      <c r="N8" s="16">
        <f>'[1]Cement'!N8</f>
        <v>15.256254921945908</v>
      </c>
      <c r="O8" s="17">
        <f aca="true" t="shared" si="0" ref="O8:O29">SUM(C8:N8)</f>
        <v>16147.430162890565</v>
      </c>
      <c r="Q8" s="15">
        <v>1991</v>
      </c>
      <c r="R8" s="16">
        <f>'[1]Cement'!AF8</f>
        <v>79.7604704769763</v>
      </c>
      <c r="S8" s="16">
        <f>'[1]Cement'!AG8</f>
        <v>131.85442067994745</v>
      </c>
      <c r="T8" s="16">
        <f>'[1]Cement'!AH8</f>
        <v>1658.8993561790126</v>
      </c>
      <c r="U8" s="16">
        <f>'[1]Cement'!AI8</f>
        <v>0</v>
      </c>
      <c r="V8" s="16">
        <f>'[1]Cement'!AJ8</f>
        <v>0</v>
      </c>
      <c r="W8" s="16">
        <f>'[1]Cement'!AK8</f>
        <v>8692.492079186108</v>
      </c>
      <c r="X8" s="16">
        <f>'[1]Cement'!AL8</f>
        <v>0.34560484027432825</v>
      </c>
      <c r="Y8" s="16">
        <f>'[1]Cement'!AM8</f>
        <v>119.87010449349287</v>
      </c>
      <c r="Z8" s="16">
        <f>'[1]Cement'!AN8</f>
        <v>2908.590212108721</v>
      </c>
      <c r="AA8" s="16">
        <f>'[1]Cement'!AO8</f>
        <v>2082.6450421324553</v>
      </c>
      <c r="AB8" s="16">
        <f>'[1]Cement'!AP8</f>
        <v>455.7620671551839</v>
      </c>
      <c r="AC8" s="16">
        <f>'[1]Cement'!AQ8</f>
        <v>15.202444913510604</v>
      </c>
      <c r="AD8" s="17">
        <f aca="true" t="shared" si="1" ref="AD8:AD29">SUM(R8:AC8)</f>
        <v>16145.421802165682</v>
      </c>
    </row>
    <row r="9" spans="2:30" ht="12.75">
      <c r="B9" s="15">
        <v>1992</v>
      </c>
      <c r="C9" s="16">
        <f>'[1]Cement'!C9</f>
        <v>72.43926713441084</v>
      </c>
      <c r="D9" s="16">
        <f>'[1]Cement'!D9</f>
        <v>97.73338710262783</v>
      </c>
      <c r="E9" s="16">
        <f>'[1]Cement'!E9</f>
        <v>1502.62691785904</v>
      </c>
      <c r="F9" s="16">
        <f>'[1]Cement'!F9</f>
        <v>0</v>
      </c>
      <c r="G9" s="16">
        <f>'[1]Cement'!G9</f>
        <v>0</v>
      </c>
      <c r="H9" s="16">
        <f>'[1]Cement'!H9</f>
        <v>6670.141030609054</v>
      </c>
      <c r="I9" s="16">
        <f>'[1]Cement'!I9</f>
        <v>0.41361514024105717</v>
      </c>
      <c r="J9" s="16">
        <f>'[1]Cement'!J9</f>
        <v>107.7955754522755</v>
      </c>
      <c r="K9" s="16">
        <f>'[1]Cement'!K9</f>
        <v>4326.077540542168</v>
      </c>
      <c r="L9" s="16">
        <f>'[1]Cement'!L9</f>
        <v>2116.749099070578</v>
      </c>
      <c r="M9" s="16">
        <f>'[1]Cement'!M9</f>
        <v>291.53507363467793</v>
      </c>
      <c r="N9" s="16">
        <f>'[1]Cement'!N9</f>
        <v>13.07917280964928</v>
      </c>
      <c r="O9" s="17">
        <f t="shared" si="0"/>
        <v>15198.590679354722</v>
      </c>
      <c r="Q9" s="15">
        <v>1992</v>
      </c>
      <c r="R9" s="16">
        <f>'[1]Cement'!AF9</f>
        <v>72.94504327344485</v>
      </c>
      <c r="S9" s="16">
        <f>'[1]Cement'!AG9</f>
        <v>97.86378745800943</v>
      </c>
      <c r="T9" s="16">
        <f>'[1]Cement'!AH9</f>
        <v>1502.867879930949</v>
      </c>
      <c r="U9" s="16">
        <f>'[1]Cement'!AI9</f>
        <v>0</v>
      </c>
      <c r="V9" s="16">
        <f>'[1]Cement'!AJ9</f>
        <v>0</v>
      </c>
      <c r="W9" s="16">
        <f>'[1]Cement'!AK9</f>
        <v>6670.141030609054</v>
      </c>
      <c r="X9" s="16">
        <f>'[1]Cement'!AL9</f>
        <v>0.41361514024105717</v>
      </c>
      <c r="Y9" s="16">
        <f>'[1]Cement'!AM9</f>
        <v>107.7955754522755</v>
      </c>
      <c r="Z9" s="16">
        <f>'[1]Cement'!AN9</f>
        <v>4326.801061703214</v>
      </c>
      <c r="AA9" s="16">
        <f>'[1]Cement'!AO9</f>
        <v>2116.749099070578</v>
      </c>
      <c r="AB9" s="16">
        <f>'[1]Cement'!AP9</f>
        <v>292.4685068698608</v>
      </c>
      <c r="AC9" s="16">
        <f>'[1]Cement'!AQ9</f>
        <v>13.139802665914253</v>
      </c>
      <c r="AD9" s="17">
        <f t="shared" si="1"/>
        <v>15201.18540217354</v>
      </c>
    </row>
    <row r="10" spans="2:30" ht="12.75">
      <c r="B10" s="15">
        <v>1993</v>
      </c>
      <c r="C10" s="16">
        <f>'[1]Cement'!C10</f>
        <v>68.55588527608677</v>
      </c>
      <c r="D10" s="16">
        <f>'[1]Cement'!D10</f>
        <v>80.00392287761133</v>
      </c>
      <c r="E10" s="16">
        <f>'[1]Cement'!E10</f>
        <v>1426.979784922784</v>
      </c>
      <c r="F10" s="16">
        <f>'[1]Cement'!F10</f>
        <v>0</v>
      </c>
      <c r="G10" s="16">
        <f>'[1]Cement'!G10</f>
        <v>0</v>
      </c>
      <c r="H10" s="16">
        <f>'[1]Cement'!H10</f>
        <v>5808.651880135612</v>
      </c>
      <c r="I10" s="16">
        <f>'[1]Cement'!I10</f>
        <v>0.4723141909052747</v>
      </c>
      <c r="J10" s="16">
        <f>'[1]Cement'!J10</f>
        <v>101.58879726293853</v>
      </c>
      <c r="K10" s="16">
        <f>'[1]Cement'!K10</f>
        <v>3269.705338713033</v>
      </c>
      <c r="L10" s="16">
        <f>'[1]Cement'!L10</f>
        <v>2610.696832734829</v>
      </c>
      <c r="M10" s="16">
        <f>'[1]Cement'!M10</f>
        <v>372.26700882062914</v>
      </c>
      <c r="N10" s="16">
        <f>'[1]Cement'!N10</f>
        <v>12.132843530444582</v>
      </c>
      <c r="O10" s="17">
        <f t="shared" si="0"/>
        <v>13751.054608464874</v>
      </c>
      <c r="Q10" s="15">
        <v>1993</v>
      </c>
      <c r="R10" s="16">
        <f>'[1]Cement'!AF10</f>
        <v>69.04508655905374</v>
      </c>
      <c r="S10" s="16">
        <f>'[1]Cement'!AG10</f>
        <v>80.13065860968153</v>
      </c>
      <c r="T10" s="16">
        <f>'[1]Cement'!AH10</f>
        <v>1427.2133003693857</v>
      </c>
      <c r="U10" s="16">
        <f>'[1]Cement'!AI10</f>
        <v>0</v>
      </c>
      <c r="V10" s="16">
        <f>'[1]Cement'!AJ10</f>
        <v>0</v>
      </c>
      <c r="W10" s="16">
        <f>'[1]Cement'!AK10</f>
        <v>5808.651880135612</v>
      </c>
      <c r="X10" s="16">
        <f>'[1]Cement'!AL10</f>
        <v>0.4723141909052747</v>
      </c>
      <c r="Y10" s="16">
        <f>'[1]Cement'!AM10</f>
        <v>101.58879726293853</v>
      </c>
      <c r="Z10" s="16">
        <f>'[1]Cement'!AN10</f>
        <v>3270.305238278644</v>
      </c>
      <c r="AA10" s="16">
        <f>'[1]Cement'!AO10</f>
        <v>2610.696832734829</v>
      </c>
      <c r="AB10" s="16">
        <f>'[1]Cement'!AP10</f>
        <v>373.13096520434425</v>
      </c>
      <c r="AC10" s="16">
        <f>'[1]Cement'!AQ10</f>
        <v>12.187800126757097</v>
      </c>
      <c r="AD10" s="17">
        <f t="shared" si="1"/>
        <v>13753.422873472153</v>
      </c>
    </row>
    <row r="11" spans="2:30" ht="12.75">
      <c r="B11" s="15">
        <v>1994</v>
      </c>
      <c r="C11" s="16">
        <f>'[1]Cement'!C11</f>
        <v>72.69370444796189</v>
      </c>
      <c r="D11" s="16">
        <f>'[1]Cement'!D11</f>
        <v>105.98388286348472</v>
      </c>
      <c r="E11" s="16">
        <f>'[1]Cement'!E11</f>
        <v>1566.9533470626593</v>
      </c>
      <c r="F11" s="16">
        <f>'[1]Cement'!F11</f>
        <v>0</v>
      </c>
      <c r="G11" s="16">
        <f>'[1]Cement'!G11</f>
        <v>0</v>
      </c>
      <c r="H11" s="16">
        <f>'[1]Cement'!H11</f>
        <v>6225.468041613721</v>
      </c>
      <c r="I11" s="16">
        <f>'[1]Cement'!I11</f>
        <v>0.5335574126372465</v>
      </c>
      <c r="J11" s="16">
        <f>'[1]Cement'!J11</f>
        <v>110.68787068299534</v>
      </c>
      <c r="K11" s="16">
        <f>'[1]Cement'!K11</f>
        <v>4617.131111109084</v>
      </c>
      <c r="L11" s="16">
        <f>'[1]Cement'!L11</f>
        <v>2380.622822966066</v>
      </c>
      <c r="M11" s="16">
        <f>'[1]Cement'!M11</f>
        <v>352.09174358034386</v>
      </c>
      <c r="N11" s="16">
        <f>'[1]Cement'!N11</f>
        <v>13.472627139979737</v>
      </c>
      <c r="O11" s="17">
        <f t="shared" si="0"/>
        <v>15445.638708878934</v>
      </c>
      <c r="Q11" s="15">
        <v>1994</v>
      </c>
      <c r="R11" s="16">
        <f>'[1]Cement'!AF11</f>
        <v>74.17189585844088</v>
      </c>
      <c r="S11" s="16">
        <f>'[1]Cement'!AG11</f>
        <v>106.3688302655183</v>
      </c>
      <c r="T11" s="16">
        <f>'[1]Cement'!AH11</f>
        <v>1567.6601586601655</v>
      </c>
      <c r="U11" s="16">
        <f>'[1]Cement'!AI11</f>
        <v>0</v>
      </c>
      <c r="V11" s="16">
        <f>'[1]Cement'!AJ11</f>
        <v>0</v>
      </c>
      <c r="W11" s="16">
        <f>'[1]Cement'!AK11</f>
        <v>6225.468041613721</v>
      </c>
      <c r="X11" s="16">
        <f>'[1]Cement'!AL11</f>
        <v>0.5335574126372465</v>
      </c>
      <c r="Y11" s="16">
        <f>'[1]Cement'!AM11</f>
        <v>110.68787068299534</v>
      </c>
      <c r="Z11" s="16">
        <f>'[1]Cement'!AN11</f>
        <v>4618.957944177576</v>
      </c>
      <c r="AA11" s="16">
        <f>'[1]Cement'!AO11</f>
        <v>2380.622822966066</v>
      </c>
      <c r="AB11" s="16">
        <f>'[1]Cement'!AP11</f>
        <v>354.34353250085263</v>
      </c>
      <c r="AC11" s="16">
        <f>'[1]Cement'!AQ11</f>
        <v>13.655565641347378</v>
      </c>
      <c r="AD11" s="17">
        <f t="shared" si="1"/>
        <v>15452.470219779321</v>
      </c>
    </row>
    <row r="12" spans="2:30" ht="12.75">
      <c r="B12" s="15">
        <v>1995</v>
      </c>
      <c r="C12" s="16">
        <f>'[1]Cement'!C12</f>
        <v>68.4651905536203</v>
      </c>
      <c r="D12" s="16">
        <f>'[1]Cement'!D12</f>
        <v>80.75375227864635</v>
      </c>
      <c r="E12" s="16">
        <f>'[1]Cement'!E12</f>
        <v>1460.6639657731355</v>
      </c>
      <c r="F12" s="16">
        <f>'[1]Cement'!F12</f>
        <v>0</v>
      </c>
      <c r="G12" s="16">
        <f>'[1]Cement'!G12</f>
        <v>0</v>
      </c>
      <c r="H12" s="16">
        <f>'[1]Cement'!H12</f>
        <v>6517.308543623111</v>
      </c>
      <c r="I12" s="16">
        <f>'[1]Cement'!I12</f>
        <v>0.592232347065742</v>
      </c>
      <c r="J12" s="16">
        <f>'[1]Cement'!J12</f>
        <v>101.75674894966073</v>
      </c>
      <c r="K12" s="16">
        <f>'[1]Cement'!K12</f>
        <v>2751.393167013194</v>
      </c>
      <c r="L12" s="16">
        <f>'[1]Cement'!L12</f>
        <v>2978.141651670826</v>
      </c>
      <c r="M12" s="16">
        <f>'[1]Cement'!M12</f>
        <v>332.6722502347716</v>
      </c>
      <c r="N12" s="16">
        <f>'[1]Cement'!N12</f>
        <v>12.631975336640593</v>
      </c>
      <c r="O12" s="17">
        <f t="shared" si="0"/>
        <v>14304.379477780674</v>
      </c>
      <c r="Q12" s="15">
        <v>1995</v>
      </c>
      <c r="R12" s="16">
        <f>'[1]Cement'!AF12</f>
        <v>69.01744350903017</v>
      </c>
      <c r="S12" s="16">
        <f>'[1]Cement'!AG12</f>
        <v>80.89832561944326</v>
      </c>
      <c r="T12" s="16">
        <f>'[1]Cement'!AH12</f>
        <v>1460.9285455174295</v>
      </c>
      <c r="U12" s="16">
        <f>'[1]Cement'!AI12</f>
        <v>0</v>
      </c>
      <c r="V12" s="16">
        <f>'[1]Cement'!AJ12</f>
        <v>0</v>
      </c>
      <c r="W12" s="16">
        <f>'[1]Cement'!AK12</f>
        <v>6517.308543623111</v>
      </c>
      <c r="X12" s="16">
        <f>'[1]Cement'!AL12</f>
        <v>0.592232347065742</v>
      </c>
      <c r="Y12" s="16">
        <f>'[1]Cement'!AM12</f>
        <v>101.75674894966073</v>
      </c>
      <c r="Z12" s="16">
        <f>'[1]Cement'!AN12</f>
        <v>2751.936438649</v>
      </c>
      <c r="AA12" s="16">
        <f>'[1]Cement'!AO12</f>
        <v>2978.141651670826</v>
      </c>
      <c r="AB12" s="16">
        <f>'[1]Cement'!AP12</f>
        <v>333.50477907913245</v>
      </c>
      <c r="AC12" s="16">
        <f>'[1]Cement'!AQ12</f>
        <v>12.697302844059402</v>
      </c>
      <c r="AD12" s="17">
        <f t="shared" si="1"/>
        <v>14306.782011808758</v>
      </c>
    </row>
    <row r="13" spans="2:30" ht="12.75">
      <c r="B13" s="15">
        <v>1996</v>
      </c>
      <c r="C13" s="16">
        <f>'[1]Cement'!C13</f>
        <v>62.54762887786066</v>
      </c>
      <c r="D13" s="16">
        <f>'[1]Cement'!D13</f>
        <v>46.975356342368684</v>
      </c>
      <c r="E13" s="16">
        <f>'[1]Cement'!E13</f>
        <v>1307.8377239322908</v>
      </c>
      <c r="F13" s="16">
        <f>'[1]Cement'!F13</f>
        <v>0</v>
      </c>
      <c r="G13" s="16">
        <f>'[1]Cement'!G13</f>
        <v>0</v>
      </c>
      <c r="H13" s="16">
        <f>'[1]Cement'!H13</f>
        <v>3854.7600648773423</v>
      </c>
      <c r="I13" s="16">
        <f>'[1]Cement'!I13</f>
        <v>0.6409455580549083</v>
      </c>
      <c r="J13" s="16">
        <f>'[1]Cement'!J13</f>
        <v>89.84205518933102</v>
      </c>
      <c r="K13" s="16">
        <f>'[1]Cement'!K13</f>
        <v>3381.9303226549087</v>
      </c>
      <c r="L13" s="16">
        <f>'[1]Cement'!L13</f>
        <v>3326.1668670019412</v>
      </c>
      <c r="M13" s="16">
        <f>'[1]Cement'!M13</f>
        <v>335.1388059367141</v>
      </c>
      <c r="N13" s="16">
        <f>'[1]Cement'!N13</f>
        <v>11.64295895439233</v>
      </c>
      <c r="O13" s="17">
        <f t="shared" si="0"/>
        <v>12417.482729325206</v>
      </c>
      <c r="Q13" s="15">
        <v>1996</v>
      </c>
      <c r="R13" s="16">
        <f>'[1]Cement'!AF13</f>
        <v>62.07649627899191</v>
      </c>
      <c r="S13" s="16">
        <f>'[1]Cement'!AG13</f>
        <v>46.851242322274196</v>
      </c>
      <c r="T13" s="16">
        <f>'[1]Cement'!AH13</f>
        <v>1307.611730326122</v>
      </c>
      <c r="U13" s="16">
        <f>'[1]Cement'!AI13</f>
        <v>0</v>
      </c>
      <c r="V13" s="16">
        <f>'[1]Cement'!AJ13</f>
        <v>0</v>
      </c>
      <c r="W13" s="16">
        <f>'[1]Cement'!AK13</f>
        <v>3854.7600648773423</v>
      </c>
      <c r="X13" s="16">
        <f>'[1]Cement'!AL13</f>
        <v>0.6409455580549083</v>
      </c>
      <c r="Y13" s="16">
        <f>'[1]Cement'!AM13</f>
        <v>89.84205518933102</v>
      </c>
      <c r="Z13" s="16">
        <f>'[1]Cement'!AN13</f>
        <v>3381.4810449131446</v>
      </c>
      <c r="AA13" s="16">
        <f>'[1]Cement'!AO13</f>
        <v>3326.1668670019412</v>
      </c>
      <c r="AB13" s="16">
        <f>'[1]Cement'!AP13</f>
        <v>334.43429799225015</v>
      </c>
      <c r="AC13" s="16">
        <f>'[1]Cement'!AQ13</f>
        <v>11.593217606765988</v>
      </c>
      <c r="AD13" s="17">
        <f t="shared" si="1"/>
        <v>12415.457962066217</v>
      </c>
    </row>
    <row r="14" spans="2:30" ht="12.75">
      <c r="B14" s="15">
        <v>1997</v>
      </c>
      <c r="C14" s="16">
        <f>'[1]Cement'!C14</f>
        <v>60.33286208996378</v>
      </c>
      <c r="D14" s="16">
        <f>'[1]Cement'!D14</f>
        <v>43.08568845825573</v>
      </c>
      <c r="E14" s="16">
        <f>'[1]Cement'!E14</f>
        <v>1299.3417225652138</v>
      </c>
      <c r="F14" s="16">
        <f>'[1]Cement'!F14</f>
        <v>0</v>
      </c>
      <c r="G14" s="16">
        <f>'[1]Cement'!G14</f>
        <v>0</v>
      </c>
      <c r="H14" s="16">
        <f>'[1]Cement'!H14</f>
        <v>3470.9491978241767</v>
      </c>
      <c r="I14" s="16">
        <f>'[1]Cement'!I14</f>
        <v>0.6866896216395673</v>
      </c>
      <c r="J14" s="16">
        <f>'[1]Cement'!J14</f>
        <v>88.5646932651295</v>
      </c>
      <c r="K14" s="16">
        <f>'[1]Cement'!K14</f>
        <v>3445.7896685074948</v>
      </c>
      <c r="L14" s="16">
        <f>'[1]Cement'!L14</f>
        <v>3554.7531250848974</v>
      </c>
      <c r="M14" s="16">
        <f>'[1]Cement'!M14</f>
        <v>305.4269153470615</v>
      </c>
      <c r="N14" s="16">
        <f>'[1]Cement'!N14</f>
        <v>14.617440922825148</v>
      </c>
      <c r="O14" s="17">
        <f t="shared" si="0"/>
        <v>12283.548003686657</v>
      </c>
      <c r="Q14" s="15">
        <v>1997</v>
      </c>
      <c r="R14" s="16">
        <f>'[1]Cement'!AF14</f>
        <v>61.19791847963184</v>
      </c>
      <c r="S14" s="16">
        <f>'[1]Cement'!AG14</f>
        <v>43.3150249581702</v>
      </c>
      <c r="T14" s="16">
        <f>'[1]Cement'!AH14</f>
        <v>1299.7573432594284</v>
      </c>
      <c r="U14" s="16">
        <f>'[1]Cement'!AI14</f>
        <v>0</v>
      </c>
      <c r="V14" s="16">
        <f>'[1]Cement'!AJ14</f>
        <v>0</v>
      </c>
      <c r="W14" s="16">
        <f>'[1]Cement'!AK14</f>
        <v>3470.9491978241767</v>
      </c>
      <c r="X14" s="16">
        <f>'[1]Cement'!AL14</f>
        <v>0.6866896216395673</v>
      </c>
      <c r="Y14" s="16">
        <f>'[1]Cement'!AM14</f>
        <v>88.5646932651295</v>
      </c>
      <c r="Z14" s="16">
        <f>'[1]Cement'!AN14</f>
        <v>3446.5619707135006</v>
      </c>
      <c r="AA14" s="16">
        <f>'[1]Cement'!AO14</f>
        <v>3554.7531250848974</v>
      </c>
      <c r="AB14" s="16">
        <f>'[1]Cement'!AP14</f>
        <v>306.64170514220854</v>
      </c>
      <c r="AC14" s="16">
        <f>'[1]Cement'!AQ14</f>
        <v>14.734026556634358</v>
      </c>
      <c r="AD14" s="17">
        <f t="shared" si="1"/>
        <v>12287.161694905417</v>
      </c>
    </row>
    <row r="15" spans="2:30" ht="12.75">
      <c r="B15" s="15">
        <v>1998</v>
      </c>
      <c r="C15" s="16">
        <f>'[1]Cement'!C15</f>
        <v>60.01000579652455</v>
      </c>
      <c r="D15" s="16">
        <f>'[1]Cement'!D15</f>
        <v>40.54093929992703</v>
      </c>
      <c r="E15" s="16">
        <f>'[1]Cement'!E15</f>
        <v>1217.324303605282</v>
      </c>
      <c r="F15" s="16">
        <f>'[1]Cement'!F15</f>
        <v>0</v>
      </c>
      <c r="G15" s="16">
        <f>'[1]Cement'!G15</f>
        <v>0</v>
      </c>
      <c r="H15" s="16">
        <f>'[1]Cement'!H15</f>
        <v>3158.385857055584</v>
      </c>
      <c r="I15" s="16">
        <f>'[1]Cement'!I15</f>
        <v>0.7331369494113438</v>
      </c>
      <c r="J15" s="16">
        <f>'[1]Cement'!J15</f>
        <v>88.20535761825165</v>
      </c>
      <c r="K15" s="16">
        <f>'[1]Cement'!K15</f>
        <v>3391.337686428443</v>
      </c>
      <c r="L15" s="16">
        <f>'[1]Cement'!L15</f>
        <v>3705.8112622566805</v>
      </c>
      <c r="M15" s="16">
        <f>'[1]Cement'!M15</f>
        <v>283.11884438285847</v>
      </c>
      <c r="N15" s="16">
        <f>'[1]Cement'!N15</f>
        <v>16.32708880137635</v>
      </c>
      <c r="O15" s="17">
        <f t="shared" si="0"/>
        <v>11961.794482194338</v>
      </c>
      <c r="Q15" s="15">
        <v>1998</v>
      </c>
      <c r="R15" s="16">
        <f>'[1]Cement'!AF15</f>
        <v>60.53417186349493</v>
      </c>
      <c r="S15" s="16">
        <f>'[1]Cement'!AG15</f>
        <v>40.68089742508536</v>
      </c>
      <c r="T15" s="16">
        <f>'[1]Cement'!AH15</f>
        <v>1217.576465462991</v>
      </c>
      <c r="U15" s="16">
        <f>'[1]Cement'!AI15</f>
        <v>0</v>
      </c>
      <c r="V15" s="16">
        <f>'[1]Cement'!AJ15</f>
        <v>0</v>
      </c>
      <c r="W15" s="16">
        <f>'[1]Cement'!AK15</f>
        <v>3158.385857055584</v>
      </c>
      <c r="X15" s="16">
        <f>'[1]Cement'!AL15</f>
        <v>0.7331369494113438</v>
      </c>
      <c r="Y15" s="16">
        <f>'[1]Cement'!AM15</f>
        <v>88.20535761825165</v>
      </c>
      <c r="Z15" s="16">
        <f>'[1]Cement'!AN15</f>
        <v>3391.789679087186</v>
      </c>
      <c r="AA15" s="16">
        <f>'[1]Cement'!AO15</f>
        <v>3705.8112622566805</v>
      </c>
      <c r="AB15" s="16">
        <f>'[1]Cement'!AP15</f>
        <v>283.81144789145367</v>
      </c>
      <c r="AC15" s="16">
        <f>'[1]Cement'!AQ15</f>
        <v>16.405728070840944</v>
      </c>
      <c r="AD15" s="17">
        <f t="shared" si="1"/>
        <v>11963.934003680979</v>
      </c>
    </row>
    <row r="16" spans="2:30" ht="12.75">
      <c r="B16" s="15">
        <v>1999</v>
      </c>
      <c r="C16" s="16">
        <f>'[1]Cement'!C16</f>
        <v>60.52635548748458</v>
      </c>
      <c r="D16" s="16">
        <f>'[1]Cement'!D16</f>
        <v>44.83051943304898</v>
      </c>
      <c r="E16" s="16">
        <f>'[1]Cement'!E16</f>
        <v>1216.4484895935145</v>
      </c>
      <c r="F16" s="16">
        <f>'[1]Cement'!F16</f>
        <v>0</v>
      </c>
      <c r="G16" s="16">
        <f>'[1]Cement'!G16</f>
        <v>0</v>
      </c>
      <c r="H16" s="16">
        <f>'[1]Cement'!H16</f>
        <v>3102.5159838803056</v>
      </c>
      <c r="I16" s="16">
        <f>'[1]Cement'!I16</f>
        <v>0.854876764409346</v>
      </c>
      <c r="J16" s="16">
        <f>'[1]Cement'!J16</f>
        <v>90.28013153581153</v>
      </c>
      <c r="K16" s="16">
        <f>'[1]Cement'!K16</f>
        <v>3233.884807403476</v>
      </c>
      <c r="L16" s="16">
        <f>'[1]Cement'!L16</f>
        <v>3519.3321780454253</v>
      </c>
      <c r="M16" s="16">
        <f>'[1]Cement'!M16</f>
        <v>256.9337682586695</v>
      </c>
      <c r="N16" s="16">
        <f>'[1]Cement'!N16</f>
        <v>18.25416885531051</v>
      </c>
      <c r="O16" s="17">
        <f t="shared" si="0"/>
        <v>11543.861279257457</v>
      </c>
      <c r="Q16" s="15">
        <v>1999</v>
      </c>
      <c r="R16" s="16">
        <f>'[1]Cement'!AF16</f>
        <v>61.28650624026582</v>
      </c>
      <c r="S16" s="16">
        <f>'[1]Cement'!AG16</f>
        <v>45.034990341499245</v>
      </c>
      <c r="T16" s="16">
        <f>'[1]Cement'!AH16</f>
        <v>1216.8147673306278</v>
      </c>
      <c r="U16" s="16">
        <f>'[1]Cement'!AI16</f>
        <v>0</v>
      </c>
      <c r="V16" s="16">
        <f>'[1]Cement'!AJ16</f>
        <v>0</v>
      </c>
      <c r="W16" s="16">
        <f>'[1]Cement'!AK16</f>
        <v>3102.5159838803056</v>
      </c>
      <c r="X16" s="16">
        <f>'[1]Cement'!AL16</f>
        <v>0.854876764409346</v>
      </c>
      <c r="Y16" s="16">
        <f>'[1]Cement'!AM16</f>
        <v>90.28013153581153</v>
      </c>
      <c r="Z16" s="16">
        <f>'[1]Cement'!AN16</f>
        <v>3234.504924185548</v>
      </c>
      <c r="AA16" s="16">
        <f>'[1]Cement'!AO16</f>
        <v>3519.3321780454253</v>
      </c>
      <c r="AB16" s="16">
        <f>'[1]Cement'!AP16</f>
        <v>257.86653195939596</v>
      </c>
      <c r="AC16" s="16">
        <f>'[1]Cement'!AQ16</f>
        <v>18.381675016050234</v>
      </c>
      <c r="AD16" s="17">
        <f t="shared" si="1"/>
        <v>11546.87256529934</v>
      </c>
    </row>
    <row r="17" spans="2:30" ht="12.75">
      <c r="B17" s="15">
        <v>2000</v>
      </c>
      <c r="C17" s="16">
        <f>'[1]Cement'!C17</f>
        <v>62.95287080947468</v>
      </c>
      <c r="D17" s="16">
        <f>'[1]Cement'!D17</f>
        <v>60.66456419423139</v>
      </c>
      <c r="E17" s="16">
        <f>'[1]Cement'!E17</f>
        <v>1334.7991254423027</v>
      </c>
      <c r="F17" s="16">
        <f>'[1]Cement'!F17</f>
        <v>0</v>
      </c>
      <c r="G17" s="16">
        <f>'[1]Cement'!G17</f>
        <v>0</v>
      </c>
      <c r="H17" s="16">
        <f>'[1]Cement'!H17</f>
        <v>5244.985970639535</v>
      </c>
      <c r="I17" s="16">
        <f>'[1]Cement'!I17</f>
        <v>0.9153391583674176</v>
      </c>
      <c r="J17" s="16">
        <f>'[1]Cement'!J17</f>
        <v>97.12319608854409</v>
      </c>
      <c r="K17" s="16">
        <f>'[1]Cement'!K17</f>
        <v>1554.7817837426169</v>
      </c>
      <c r="L17" s="16">
        <f>'[1]Cement'!L17</f>
        <v>3979.8327507121026</v>
      </c>
      <c r="M17" s="16">
        <f>'[1]Cement'!M17</f>
        <v>269.4975435672151</v>
      </c>
      <c r="N17" s="16">
        <f>'[1]Cement'!N17</f>
        <v>16.970624013969914</v>
      </c>
      <c r="O17" s="17">
        <f t="shared" si="0"/>
        <v>12622.523768368359</v>
      </c>
      <c r="Q17" s="15">
        <v>2000</v>
      </c>
      <c r="R17" s="16">
        <f>'[1]Cement'!AF17</f>
        <v>64.3404163334994</v>
      </c>
      <c r="S17" s="16">
        <f>'[1]Cement'!AG17</f>
        <v>61.04081824069887</v>
      </c>
      <c r="T17" s="16">
        <f>'[1]Cement'!AH17</f>
        <v>1335.4687388236923</v>
      </c>
      <c r="U17" s="16">
        <f>'[1]Cement'!AI17</f>
        <v>0</v>
      </c>
      <c r="V17" s="16">
        <f>'[1]Cement'!AJ17</f>
        <v>0</v>
      </c>
      <c r="W17" s="16">
        <f>'[1]Cement'!AK17</f>
        <v>5244.985970639535</v>
      </c>
      <c r="X17" s="16">
        <f>'[1]Cement'!AL17</f>
        <v>0.9153391583674176</v>
      </c>
      <c r="Y17" s="16">
        <f>'[1]Cement'!AM17</f>
        <v>97.12319608854409</v>
      </c>
      <c r="Z17" s="16">
        <f>'[1]Cement'!AN17</f>
        <v>1555.631011055533</v>
      </c>
      <c r="AA17" s="16">
        <f>'[1]Cement'!AO17</f>
        <v>3979.8327507121026</v>
      </c>
      <c r="AB17" s="16">
        <f>'[1]Cement'!AP17</f>
        <v>271.00030939187013</v>
      </c>
      <c r="AC17" s="16">
        <f>'[1]Cement'!AQ17</f>
        <v>17.182930377685878</v>
      </c>
      <c r="AD17" s="17">
        <f t="shared" si="1"/>
        <v>12627.52148082153</v>
      </c>
    </row>
    <row r="18" spans="2:30" ht="12.75">
      <c r="B18" s="15">
        <v>2001</v>
      </c>
      <c r="C18" s="16">
        <f>'[1]Cement'!C18</f>
        <v>66.42370447613649</v>
      </c>
      <c r="D18" s="16">
        <f>'[1]Cement'!D18</f>
        <v>76.66933393516689</v>
      </c>
      <c r="E18" s="16">
        <f>'[1]Cement'!E18</f>
        <v>1400.3989720023</v>
      </c>
      <c r="F18" s="16">
        <f>'[1]Cement'!F18</f>
        <v>0</v>
      </c>
      <c r="G18" s="16">
        <f>'[1]Cement'!G18</f>
        <v>0</v>
      </c>
      <c r="H18" s="16">
        <f>'[1]Cement'!H18</f>
        <v>5254.646686994363</v>
      </c>
      <c r="I18" s="16">
        <f>'[1]Cement'!I18</f>
        <v>1.0343681949674264</v>
      </c>
      <c r="J18" s="16">
        <f>'[1]Cement'!J18</f>
        <v>102.89517708839539</v>
      </c>
      <c r="K18" s="16">
        <f>'[1]Cement'!K18</f>
        <v>1275.9708747421398</v>
      </c>
      <c r="L18" s="16">
        <f>'[1]Cement'!L18</f>
        <v>4701.2131877440015</v>
      </c>
      <c r="M18" s="16">
        <f>'[1]Cement'!M18</f>
        <v>236.76946605600682</v>
      </c>
      <c r="N18" s="16">
        <f>'[1]Cement'!N18</f>
        <v>16.840586795457185</v>
      </c>
      <c r="O18" s="17">
        <f t="shared" si="0"/>
        <v>13132.862358028933</v>
      </c>
      <c r="Q18" s="15">
        <v>2001</v>
      </c>
      <c r="R18" s="16">
        <f>'[1]Cement'!AF18</f>
        <v>67.31965600780596</v>
      </c>
      <c r="S18" s="16">
        <f>'[1]Cement'!AG18</f>
        <v>76.9142201159527</v>
      </c>
      <c r="T18" s="16">
        <f>'[1]Cement'!AH18</f>
        <v>1400.8324083950627</v>
      </c>
      <c r="U18" s="16">
        <f>'[1]Cement'!AI18</f>
        <v>0</v>
      </c>
      <c r="V18" s="16">
        <f>'[1]Cement'!AJ18</f>
        <v>0</v>
      </c>
      <c r="W18" s="16">
        <f>'[1]Cement'!AK18</f>
        <v>5254.646686994363</v>
      </c>
      <c r="X18" s="16">
        <f>'[1]Cement'!AL18</f>
        <v>1.0343681949674264</v>
      </c>
      <c r="Y18" s="16">
        <f>'[1]Cement'!AM18</f>
        <v>102.89517708839539</v>
      </c>
      <c r="Z18" s="16">
        <f>'[1]Cement'!AN18</f>
        <v>1276.5074908730176</v>
      </c>
      <c r="AA18" s="16">
        <f>'[1]Cement'!AO18</f>
        <v>4701.2131877440015</v>
      </c>
      <c r="AB18" s="16">
        <f>'[1]Cement'!AP18</f>
        <v>237.63388354581687</v>
      </c>
      <c r="AC18" s="16">
        <f>'[1]Cement'!AQ18</f>
        <v>16.975532751019895</v>
      </c>
      <c r="AD18" s="17">
        <f t="shared" si="1"/>
        <v>13135.972611710404</v>
      </c>
    </row>
    <row r="19" spans="2:30" ht="12.75">
      <c r="B19" s="15">
        <v>2002</v>
      </c>
      <c r="C19" s="16">
        <f>'[1]Cement'!C19</f>
        <v>63.54575707123319</v>
      </c>
      <c r="D19" s="16">
        <f>'[1]Cement'!D19</f>
        <v>65.08625642046104</v>
      </c>
      <c r="E19" s="16">
        <f>'[1]Cement'!E19</f>
        <v>1342.4031708559758</v>
      </c>
      <c r="F19" s="16">
        <f>'[1]Cement'!F19</f>
        <v>0</v>
      </c>
      <c r="G19" s="16">
        <f>'[1]Cement'!G19</f>
        <v>0</v>
      </c>
      <c r="H19" s="16">
        <f>'[1]Cement'!H19</f>
        <v>4501.305323239144</v>
      </c>
      <c r="I19" s="16">
        <f>'[1]Cement'!I19</f>
        <v>1.0772901288381</v>
      </c>
      <c r="J19" s="16">
        <f>'[1]Cement'!J19</f>
        <v>98.68509958194258</v>
      </c>
      <c r="K19" s="16">
        <f>'[1]Cement'!K19</f>
        <v>1109.9370593242977</v>
      </c>
      <c r="L19" s="16">
        <f>'[1]Cement'!L19</f>
        <v>5203.431526028497</v>
      </c>
      <c r="M19" s="16">
        <f>'[1]Cement'!M19</f>
        <v>229.84020551841496</v>
      </c>
      <c r="N19" s="16">
        <f>'[1]Cement'!N19</f>
        <v>19.20337264241296</v>
      </c>
      <c r="O19" s="17">
        <f t="shared" si="0"/>
        <v>12634.515060811214</v>
      </c>
      <c r="Q19" s="15">
        <v>2002</v>
      </c>
      <c r="R19" s="16">
        <f>'[1]Cement'!AF19</f>
        <v>64.73958144989172</v>
      </c>
      <c r="S19" s="16">
        <f>'[1]Cement'!AG19</f>
        <v>65.41550195022778</v>
      </c>
      <c r="T19" s="16">
        <f>'[1]Cement'!AH19</f>
        <v>1342.9819538754211</v>
      </c>
      <c r="U19" s="16">
        <f>'[1]Cement'!AI19</f>
        <v>0</v>
      </c>
      <c r="V19" s="16">
        <f>'[1]Cement'!AJ19</f>
        <v>0</v>
      </c>
      <c r="W19" s="16">
        <f>'[1]Cement'!AK19</f>
        <v>4501.305323239144</v>
      </c>
      <c r="X19" s="16">
        <f>'[1]Cement'!AL19</f>
        <v>1.0772901288381</v>
      </c>
      <c r="Y19" s="16">
        <f>'[1]Cement'!AM19</f>
        <v>98.68509958194258</v>
      </c>
      <c r="Z19" s="16">
        <f>'[1]Cement'!AN19</f>
        <v>1110.5614187383433</v>
      </c>
      <c r="AA19" s="16">
        <f>'[1]Cement'!AO19</f>
        <v>5203.431526028497</v>
      </c>
      <c r="AB19" s="16">
        <f>'[1]Cement'!AP19</f>
        <v>230.94417958603034</v>
      </c>
      <c r="AC19" s="16">
        <f>'[1]Cement'!AQ19</f>
        <v>19.41469447313886</v>
      </c>
      <c r="AD19" s="17">
        <f t="shared" si="1"/>
        <v>12638.556569051474</v>
      </c>
    </row>
    <row r="20" spans="2:30" ht="12.75">
      <c r="B20" s="15">
        <v>2003</v>
      </c>
      <c r="C20" s="16">
        <f>'[1]Cement'!C20</f>
        <v>62.90800079467359</v>
      </c>
      <c r="D20" s="16">
        <f>'[1]Cement'!D20</f>
        <v>60.08004541451362</v>
      </c>
      <c r="E20" s="16">
        <f>'[1]Cement'!E20</f>
        <v>1314.765818027163</v>
      </c>
      <c r="F20" s="16">
        <f>'[1]Cement'!F20</f>
        <v>0</v>
      </c>
      <c r="G20" s="16">
        <f>'[1]Cement'!G20</f>
        <v>0</v>
      </c>
      <c r="H20" s="16">
        <f>'[1]Cement'!H20</f>
        <v>4678.537040679999</v>
      </c>
      <c r="I20" s="16">
        <f>'[1]Cement'!I20</f>
        <v>1.1403328239624055</v>
      </c>
      <c r="J20" s="16">
        <f>'[1]Cement'!J20</f>
        <v>95.61915942235936</v>
      </c>
      <c r="K20" s="16">
        <f>'[1]Cement'!K20</f>
        <v>669.5703275894473</v>
      </c>
      <c r="L20" s="16">
        <f>'[1]Cement'!L20</f>
        <v>5443.28270863441</v>
      </c>
      <c r="M20" s="16">
        <f>'[1]Cement'!M20</f>
        <v>217.90659409479736</v>
      </c>
      <c r="N20" s="16">
        <f>'[1]Cement'!N20</f>
        <v>16.14874762544441</v>
      </c>
      <c r="O20" s="17">
        <f t="shared" si="0"/>
        <v>12559.958775106768</v>
      </c>
      <c r="Q20" s="15">
        <v>2003</v>
      </c>
      <c r="R20" s="16">
        <f>'[1]Cement'!AF20</f>
        <v>63.50605913149659</v>
      </c>
      <c r="S20" s="16">
        <f>'[1]Cement'!AG20</f>
        <v>60.246496619348335</v>
      </c>
      <c r="T20" s="16">
        <f>'[1]Cement'!AH20</f>
        <v>1315.0566550077024</v>
      </c>
      <c r="U20" s="16">
        <f>'[1]Cement'!AI20</f>
        <v>0</v>
      </c>
      <c r="V20" s="16">
        <f>'[1]Cement'!AJ20</f>
        <v>0</v>
      </c>
      <c r="W20" s="16">
        <f>'[1]Cement'!AK20</f>
        <v>4678.537040679999</v>
      </c>
      <c r="X20" s="16">
        <f>'[1]Cement'!AL20</f>
        <v>1.1403328239624055</v>
      </c>
      <c r="Y20" s="16">
        <f>'[1]Cement'!AM20</f>
        <v>95.61915942235936</v>
      </c>
      <c r="Z20" s="16">
        <f>'[1]Cement'!AN20</f>
        <v>669.8459831333752</v>
      </c>
      <c r="AA20" s="16">
        <f>'[1]Cement'!AO20</f>
        <v>5443.28270863441</v>
      </c>
      <c r="AB20" s="16">
        <f>'[1]Cement'!AP20</f>
        <v>218.43261374208174</v>
      </c>
      <c r="AC20" s="16">
        <f>'[1]Cement'!AQ20</f>
        <v>16.23842710488828</v>
      </c>
      <c r="AD20" s="17">
        <f t="shared" si="1"/>
        <v>12561.905476299622</v>
      </c>
    </row>
    <row r="21" spans="2:30" ht="12.75">
      <c r="B21" s="15">
        <v>2004</v>
      </c>
      <c r="C21" s="16">
        <f>'[1]Cement'!C21</f>
        <v>65.69125411524388</v>
      </c>
      <c r="D21" s="16">
        <f>'[1]Cement'!D21</f>
        <v>55.04747270659624</v>
      </c>
      <c r="E21" s="16">
        <f>'[1]Cement'!E21</f>
        <v>1455.352634775153</v>
      </c>
      <c r="F21" s="16">
        <f>'[1]Cement'!F21</f>
        <v>0</v>
      </c>
      <c r="G21" s="16">
        <f>'[1]Cement'!G21</f>
        <v>0</v>
      </c>
      <c r="H21" s="16">
        <f>'[1]Cement'!H21</f>
        <v>4836.575867552376</v>
      </c>
      <c r="I21" s="16">
        <f>'[1]Cement'!I21</f>
        <v>1.1372575283217665</v>
      </c>
      <c r="J21" s="16">
        <f>'[1]Cement'!J21</f>
        <v>97.87408141389375</v>
      </c>
      <c r="K21" s="16">
        <f>'[1]Cement'!K21</f>
        <v>716.924206294459</v>
      </c>
      <c r="L21" s="16">
        <f>'[1]Cement'!L21</f>
        <v>5886.042022841322</v>
      </c>
      <c r="M21" s="16">
        <f>'[1]Cement'!M21</f>
        <v>248.81377794606203</v>
      </c>
      <c r="N21" s="16">
        <f>'[1]Cement'!N21</f>
        <v>16.32660431571131</v>
      </c>
      <c r="O21" s="17">
        <f t="shared" si="0"/>
        <v>13379.785179489138</v>
      </c>
      <c r="Q21" s="15">
        <v>2004</v>
      </c>
      <c r="R21" s="16">
        <f>'[1]Cement'!AF21</f>
        <v>66.32896329283065</v>
      </c>
      <c r="S21" s="16">
        <f>'[1]Cement'!AG21</f>
        <v>55.2267694650767</v>
      </c>
      <c r="T21" s="16">
        <f>'[1]Cement'!AH21</f>
        <v>1455.6636972682247</v>
      </c>
      <c r="U21" s="16">
        <f>'[1]Cement'!AI21</f>
        <v>0</v>
      </c>
      <c r="V21" s="16">
        <f>'[1]Cement'!AJ21</f>
        <v>0</v>
      </c>
      <c r="W21" s="16">
        <f>'[1]Cement'!AK21</f>
        <v>4836.575867552376</v>
      </c>
      <c r="X21" s="16">
        <f>'[1]Cement'!AL21</f>
        <v>1.1997731318358804</v>
      </c>
      <c r="Y21" s="16">
        <f>'[1]Cement'!AM21</f>
        <v>97.87408141389375</v>
      </c>
      <c r="Z21" s="16">
        <f>'[1]Cement'!AN21</f>
        <v>717.2254500127999</v>
      </c>
      <c r="AA21" s="16">
        <f>'[1]Cement'!AO21</f>
        <v>5886.042022841322</v>
      </c>
      <c r="AB21" s="16">
        <f>'[1]Cement'!AP21</f>
        <v>249.34854181018954</v>
      </c>
      <c r="AC21" s="16">
        <f>'[1]Cement'!AQ21</f>
        <v>16.42226045309972</v>
      </c>
      <c r="AD21" s="17">
        <f t="shared" si="1"/>
        <v>13381.907427241651</v>
      </c>
    </row>
    <row r="22" spans="2:30" ht="12.75">
      <c r="B22" s="15">
        <v>2005</v>
      </c>
      <c r="C22" s="16">
        <f>'[1]Cement'!C22</f>
        <v>70.54962501506131</v>
      </c>
      <c r="D22" s="16">
        <f>'[1]Cement'!D22</f>
        <v>97.83636321536608</v>
      </c>
      <c r="E22" s="16">
        <f>'[1]Cement'!E22</f>
        <v>1556.7317813936063</v>
      </c>
      <c r="F22" s="16">
        <f>'[1]Cement'!F22</f>
        <v>0</v>
      </c>
      <c r="G22" s="16">
        <f>'[1]Cement'!G22</f>
        <v>0</v>
      </c>
      <c r="H22" s="16">
        <f>'[1]Cement'!H22</f>
        <v>5427.588174846822</v>
      </c>
      <c r="I22" s="16">
        <f>'[1]Cement'!I22</f>
        <v>1.2782993437373447</v>
      </c>
      <c r="J22" s="16">
        <f>'[1]Cement'!J22</f>
        <v>102.2773587788256</v>
      </c>
      <c r="K22" s="16">
        <f>'[1]Cement'!K22</f>
        <v>597.7888342024803</v>
      </c>
      <c r="L22" s="16">
        <f>'[1]Cement'!L22</f>
        <v>5401.756145340034</v>
      </c>
      <c r="M22" s="16">
        <f>'[1]Cement'!M22</f>
        <v>152.6106469170195</v>
      </c>
      <c r="N22" s="16">
        <f>'[1]Cement'!N22</f>
        <v>17.244253084080032</v>
      </c>
      <c r="O22" s="17">
        <f t="shared" si="0"/>
        <v>13425.661482137031</v>
      </c>
      <c r="Q22" s="15">
        <v>2005</v>
      </c>
      <c r="R22" s="16">
        <f>'[1]Cement'!AF22</f>
        <v>70.728444865125</v>
      </c>
      <c r="S22" s="16">
        <f>'[1]Cement'!AG22</f>
        <v>97.88721798325905</v>
      </c>
      <c r="T22" s="16">
        <f>'[1]Cement'!AH22</f>
        <v>1556.8192444552114</v>
      </c>
      <c r="U22" s="16">
        <f>'[1]Cement'!AI22</f>
        <v>0</v>
      </c>
      <c r="V22" s="16">
        <f>'[1]Cement'!AJ22</f>
        <v>0</v>
      </c>
      <c r="W22" s="16">
        <f>'[1]Cement'!AK22</f>
        <v>5427.588174846822</v>
      </c>
      <c r="X22" s="16">
        <f>'[1]Cement'!AL22</f>
        <v>1.2974218887442146</v>
      </c>
      <c r="Y22" s="16">
        <f>'[1]Cement'!AM22</f>
        <v>102.2773587788256</v>
      </c>
      <c r="Z22" s="16">
        <f>'[1]Cement'!AN22</f>
        <v>597.8729997323347</v>
      </c>
      <c r="AA22" s="16">
        <f>'[1]Cement'!AO22</f>
        <v>5401.756145340034</v>
      </c>
      <c r="AB22" s="16">
        <f>'[1]Cement'!AP22</f>
        <v>152.75273093937722</v>
      </c>
      <c r="AC22" s="16">
        <f>'[1]Cement'!AQ22</f>
        <v>17.272512803158236</v>
      </c>
      <c r="AD22" s="17">
        <f t="shared" si="1"/>
        <v>13426.252251632892</v>
      </c>
    </row>
    <row r="23" spans="2:30" ht="12.75">
      <c r="B23" s="15">
        <v>2006</v>
      </c>
      <c r="C23" s="16">
        <f>'[1]Cement'!C23</f>
        <v>70.21797470041248</v>
      </c>
      <c r="D23" s="16">
        <f>'[1]Cement'!D23</f>
        <v>100.12748184987572</v>
      </c>
      <c r="E23" s="16">
        <f>'[1]Cement'!E23</f>
        <v>1566.568045484545</v>
      </c>
      <c r="F23" s="16">
        <f>'[1]Cement'!F23</f>
        <v>0</v>
      </c>
      <c r="G23" s="16">
        <f>'[1]Cement'!G23</f>
        <v>0</v>
      </c>
      <c r="H23" s="16">
        <f>'[1]Cement'!H23</f>
        <v>5487.024002922415</v>
      </c>
      <c r="I23" s="16">
        <f>'[1]Cement'!I23</f>
        <v>1.3260673959888631</v>
      </c>
      <c r="J23" s="16">
        <f>'[1]Cement'!J23</f>
        <v>101.67968465377093</v>
      </c>
      <c r="K23" s="16">
        <f>'[1]Cement'!K23</f>
        <v>410.7707877542589</v>
      </c>
      <c r="L23" s="16">
        <f>'[1]Cement'!L23</f>
        <v>5305.456988541102</v>
      </c>
      <c r="M23" s="16">
        <f>'[1]Cement'!M23</f>
        <v>153.3332589110347</v>
      </c>
      <c r="N23" s="16">
        <f>'[1]Cement'!N23</f>
        <v>17.93977732773118</v>
      </c>
      <c r="O23" s="17">
        <f t="shared" si="0"/>
        <v>13214.444069541134</v>
      </c>
      <c r="Q23" s="15">
        <v>2006</v>
      </c>
      <c r="R23" s="16">
        <f>'[1]Cement'!AF23</f>
        <v>71.07361981177887</v>
      </c>
      <c r="S23" s="16">
        <f>'[1]Cement'!AG23</f>
        <v>100.37383544685815</v>
      </c>
      <c r="T23" s="16">
        <f>'[1]Cement'!AH23</f>
        <v>1566.9896743172387</v>
      </c>
      <c r="U23" s="16">
        <f>'[1]Cement'!AI23</f>
        <v>0</v>
      </c>
      <c r="V23" s="16">
        <f>'[1]Cement'!AJ23</f>
        <v>0</v>
      </c>
      <c r="W23" s="16">
        <f>'[1]Cement'!AK23</f>
        <v>5487.024002922415</v>
      </c>
      <c r="X23" s="16">
        <f>'[1]Cement'!AL23</f>
        <v>1.4280338113396136</v>
      </c>
      <c r="Y23" s="16">
        <f>'[1]Cement'!AM23</f>
        <v>101.67968465377093</v>
      </c>
      <c r="Z23" s="16">
        <f>'[1]Cement'!AN23</f>
        <v>412.0890555452804</v>
      </c>
      <c r="AA23" s="16">
        <f>'[1]Cement'!AO23</f>
        <v>5305.456988541102</v>
      </c>
      <c r="AB23" s="16">
        <f>'[1]Cement'!AP23</f>
        <v>154.02183532509505</v>
      </c>
      <c r="AC23" s="16">
        <f>'[1]Cement'!AQ23</f>
        <v>18.08302954045307</v>
      </c>
      <c r="AD23" s="17">
        <f t="shared" si="1"/>
        <v>13218.219759915333</v>
      </c>
    </row>
    <row r="24" spans="2:30" ht="12.75">
      <c r="B24" s="15">
        <v>2007</v>
      </c>
      <c r="C24" s="16">
        <f>'[1]Cement'!C24</f>
        <v>0</v>
      </c>
      <c r="D24" s="16">
        <f>'[1]Cement'!D24</f>
        <v>0</v>
      </c>
      <c r="E24" s="16">
        <f>'[1]Cement'!E24</f>
        <v>0</v>
      </c>
      <c r="F24" s="16">
        <f>'[1]Cement'!F24</f>
        <v>0</v>
      </c>
      <c r="G24" s="16">
        <f>'[1]Cement'!G24</f>
        <v>0</v>
      </c>
      <c r="H24" s="16">
        <f>'[1]Cement'!H24</f>
        <v>0</v>
      </c>
      <c r="I24" s="16">
        <f>'[1]Cement'!I24</f>
        <v>0</v>
      </c>
      <c r="J24" s="16">
        <f>'[1]Cement'!J24</f>
        <v>0</v>
      </c>
      <c r="K24" s="16">
        <f>'[1]Cement'!K24</f>
        <v>0</v>
      </c>
      <c r="L24" s="16">
        <f>'[1]Cement'!L24</f>
        <v>0</v>
      </c>
      <c r="M24" s="16">
        <f>'[1]Cement'!M24</f>
        <v>0</v>
      </c>
      <c r="N24" s="16">
        <f>'[1]Cement'!N24</f>
        <v>0</v>
      </c>
      <c r="O24" s="17">
        <f t="shared" si="0"/>
        <v>0</v>
      </c>
      <c r="Q24" s="15">
        <v>2007</v>
      </c>
      <c r="R24" s="16">
        <f>'[1]Cement'!AF24</f>
        <v>0</v>
      </c>
      <c r="S24" s="16">
        <f>'[1]Cement'!AG24</f>
        <v>0</v>
      </c>
      <c r="T24" s="16">
        <f>'[1]Cement'!AH24</f>
        <v>0</v>
      </c>
      <c r="U24" s="16">
        <f>'[1]Cement'!AI24</f>
        <v>0</v>
      </c>
      <c r="V24" s="16">
        <f>'[1]Cement'!AJ24</f>
        <v>0</v>
      </c>
      <c r="W24" s="16">
        <f>'[1]Cement'!AK24</f>
        <v>0</v>
      </c>
      <c r="X24" s="16">
        <f>'[1]Cement'!AL24</f>
        <v>0</v>
      </c>
      <c r="Y24" s="16">
        <f>'[1]Cement'!AM24</f>
        <v>0</v>
      </c>
      <c r="Z24" s="16">
        <f>'[1]Cement'!AN24</f>
        <v>0</v>
      </c>
      <c r="AA24" s="16">
        <f>'[1]Cement'!AO24</f>
        <v>0</v>
      </c>
      <c r="AB24" s="16">
        <f>'[1]Cement'!AP24</f>
        <v>0</v>
      </c>
      <c r="AC24" s="16">
        <f>'[1]Cement'!AQ24</f>
        <v>0</v>
      </c>
      <c r="AD24" s="17">
        <f t="shared" si="1"/>
        <v>0</v>
      </c>
    </row>
    <row r="25" spans="2:30" ht="12.75">
      <c r="B25" s="15">
        <v>2008</v>
      </c>
      <c r="C25" s="16">
        <f>'[1]Cement'!C25</f>
        <v>0</v>
      </c>
      <c r="D25" s="16">
        <f>'[1]Cement'!D25</f>
        <v>0</v>
      </c>
      <c r="E25" s="16">
        <f>'[1]Cement'!E25</f>
        <v>0</v>
      </c>
      <c r="F25" s="16">
        <f>'[1]Cement'!F25</f>
        <v>0</v>
      </c>
      <c r="G25" s="16">
        <f>'[1]Cement'!G25</f>
        <v>0</v>
      </c>
      <c r="H25" s="16">
        <f>'[1]Cement'!H25</f>
        <v>0</v>
      </c>
      <c r="I25" s="16">
        <f>'[1]Cement'!I25</f>
        <v>0</v>
      </c>
      <c r="J25" s="16">
        <f>'[1]Cement'!J25</f>
        <v>0</v>
      </c>
      <c r="K25" s="16">
        <f>'[1]Cement'!K25</f>
        <v>0</v>
      </c>
      <c r="L25" s="16">
        <f>'[1]Cement'!L25</f>
        <v>0</v>
      </c>
      <c r="M25" s="16">
        <f>'[1]Cement'!M25</f>
        <v>0</v>
      </c>
      <c r="N25" s="16">
        <f>'[1]Cement'!N25</f>
        <v>0</v>
      </c>
      <c r="O25" s="17">
        <f t="shared" si="0"/>
        <v>0</v>
      </c>
      <c r="Q25" s="15">
        <v>2008</v>
      </c>
      <c r="R25" s="16">
        <f>'[1]Cement'!AF25</f>
        <v>0</v>
      </c>
      <c r="S25" s="16">
        <f>'[1]Cement'!AG25</f>
        <v>0</v>
      </c>
      <c r="T25" s="16">
        <f>'[1]Cement'!AH25</f>
        <v>0</v>
      </c>
      <c r="U25" s="16">
        <f>'[1]Cement'!AI25</f>
        <v>0</v>
      </c>
      <c r="V25" s="16">
        <f>'[1]Cement'!AJ25</f>
        <v>0</v>
      </c>
      <c r="W25" s="16">
        <f>'[1]Cement'!AK25</f>
        <v>0</v>
      </c>
      <c r="X25" s="16">
        <f>'[1]Cement'!AL25</f>
        <v>0</v>
      </c>
      <c r="Y25" s="16">
        <f>'[1]Cement'!AM25</f>
        <v>0</v>
      </c>
      <c r="Z25" s="16">
        <f>'[1]Cement'!AN25</f>
        <v>0</v>
      </c>
      <c r="AA25" s="16">
        <f>'[1]Cement'!AO25</f>
        <v>0</v>
      </c>
      <c r="AB25" s="16">
        <f>'[1]Cement'!AP25</f>
        <v>0</v>
      </c>
      <c r="AC25" s="16">
        <f>'[1]Cement'!AQ25</f>
        <v>0</v>
      </c>
      <c r="AD25" s="17">
        <f t="shared" si="1"/>
        <v>0</v>
      </c>
    </row>
    <row r="26" spans="2:30" ht="12.75">
      <c r="B26" s="15">
        <v>2009</v>
      </c>
      <c r="C26" s="16">
        <f>'[1]Cement'!C26</f>
        <v>0</v>
      </c>
      <c r="D26" s="16">
        <f>'[1]Cement'!D26</f>
        <v>0</v>
      </c>
      <c r="E26" s="16">
        <f>'[1]Cement'!E26</f>
        <v>0</v>
      </c>
      <c r="F26" s="16">
        <f>'[1]Cement'!F26</f>
        <v>0</v>
      </c>
      <c r="G26" s="16">
        <f>'[1]Cement'!G26</f>
        <v>0</v>
      </c>
      <c r="H26" s="16">
        <f>'[1]Cement'!H26</f>
        <v>0</v>
      </c>
      <c r="I26" s="16">
        <f>'[1]Cement'!I26</f>
        <v>0</v>
      </c>
      <c r="J26" s="16">
        <f>'[1]Cement'!J26</f>
        <v>0</v>
      </c>
      <c r="K26" s="16">
        <f>'[1]Cement'!K26</f>
        <v>0</v>
      </c>
      <c r="L26" s="16">
        <f>'[1]Cement'!L26</f>
        <v>0</v>
      </c>
      <c r="M26" s="16">
        <f>'[1]Cement'!M26</f>
        <v>0</v>
      </c>
      <c r="N26" s="16">
        <f>'[1]Cement'!N26</f>
        <v>0</v>
      </c>
      <c r="O26" s="17">
        <f t="shared" si="0"/>
        <v>0</v>
      </c>
      <c r="Q26" s="15">
        <v>2009</v>
      </c>
      <c r="R26" s="16">
        <f>'[1]Cement'!AF26</f>
        <v>0</v>
      </c>
      <c r="S26" s="16">
        <f>'[1]Cement'!AG26</f>
        <v>0</v>
      </c>
      <c r="T26" s="16">
        <f>'[1]Cement'!AH26</f>
        <v>0</v>
      </c>
      <c r="U26" s="16">
        <f>'[1]Cement'!AI26</f>
        <v>0</v>
      </c>
      <c r="V26" s="16">
        <f>'[1]Cement'!AJ26</f>
        <v>0</v>
      </c>
      <c r="W26" s="16">
        <f>'[1]Cement'!AK26</f>
        <v>0</v>
      </c>
      <c r="X26" s="16">
        <f>'[1]Cement'!AL26</f>
        <v>0</v>
      </c>
      <c r="Y26" s="16">
        <f>'[1]Cement'!AM26</f>
        <v>0</v>
      </c>
      <c r="Z26" s="16">
        <f>'[1]Cement'!AN26</f>
        <v>0</v>
      </c>
      <c r="AA26" s="16">
        <f>'[1]Cement'!AO26</f>
        <v>0</v>
      </c>
      <c r="AB26" s="16">
        <f>'[1]Cement'!AP26</f>
        <v>0</v>
      </c>
      <c r="AC26" s="16">
        <f>'[1]Cement'!AQ26</f>
        <v>0</v>
      </c>
      <c r="AD26" s="17">
        <f t="shared" si="1"/>
        <v>0</v>
      </c>
    </row>
    <row r="27" spans="2:30" ht="12.75">
      <c r="B27" s="15">
        <v>2010</v>
      </c>
      <c r="C27" s="16">
        <f>'[1]Cement'!C27</f>
        <v>0</v>
      </c>
      <c r="D27" s="16">
        <f>'[1]Cement'!D27</f>
        <v>0</v>
      </c>
      <c r="E27" s="16">
        <f>'[1]Cement'!E27</f>
        <v>0</v>
      </c>
      <c r="F27" s="16">
        <f>'[1]Cement'!F27</f>
        <v>0</v>
      </c>
      <c r="G27" s="16">
        <f>'[1]Cement'!G27</f>
        <v>0</v>
      </c>
      <c r="H27" s="16">
        <f>'[1]Cement'!H27</f>
        <v>0</v>
      </c>
      <c r="I27" s="16">
        <f>'[1]Cement'!I27</f>
        <v>0</v>
      </c>
      <c r="J27" s="16">
        <f>'[1]Cement'!J27</f>
        <v>0</v>
      </c>
      <c r="K27" s="16">
        <f>'[1]Cement'!K27</f>
        <v>0</v>
      </c>
      <c r="L27" s="16">
        <f>'[1]Cement'!L27</f>
        <v>0</v>
      </c>
      <c r="M27" s="16">
        <f>'[1]Cement'!M27</f>
        <v>0</v>
      </c>
      <c r="N27" s="16">
        <f>'[1]Cement'!N27</f>
        <v>0</v>
      </c>
      <c r="O27" s="17">
        <f t="shared" si="0"/>
        <v>0</v>
      </c>
      <c r="Q27" s="15">
        <v>2010</v>
      </c>
      <c r="R27" s="16">
        <f>'[1]Cement'!AF27</f>
        <v>0</v>
      </c>
      <c r="S27" s="16">
        <f>'[1]Cement'!AG27</f>
        <v>0</v>
      </c>
      <c r="T27" s="16">
        <f>'[1]Cement'!AH27</f>
        <v>0</v>
      </c>
      <c r="U27" s="16">
        <f>'[1]Cement'!AI27</f>
        <v>0</v>
      </c>
      <c r="V27" s="16">
        <f>'[1]Cement'!AJ27</f>
        <v>0</v>
      </c>
      <c r="W27" s="16">
        <f>'[1]Cement'!AK27</f>
        <v>0</v>
      </c>
      <c r="X27" s="16">
        <f>'[1]Cement'!AL27</f>
        <v>0</v>
      </c>
      <c r="Y27" s="16">
        <f>'[1]Cement'!AM27</f>
        <v>0</v>
      </c>
      <c r="Z27" s="16">
        <f>'[1]Cement'!AN27</f>
        <v>0</v>
      </c>
      <c r="AA27" s="16">
        <f>'[1]Cement'!AO27</f>
        <v>0</v>
      </c>
      <c r="AB27" s="16">
        <f>'[1]Cement'!AP27</f>
        <v>0</v>
      </c>
      <c r="AC27" s="16">
        <f>'[1]Cement'!AQ27</f>
        <v>0</v>
      </c>
      <c r="AD27" s="17">
        <f t="shared" si="1"/>
        <v>0</v>
      </c>
    </row>
    <row r="28" spans="2:30" ht="12.75">
      <c r="B28" s="15">
        <v>2011</v>
      </c>
      <c r="C28" s="16">
        <f>'[1]Cement'!C28</f>
        <v>0</v>
      </c>
      <c r="D28" s="16">
        <f>'[1]Cement'!D28</f>
        <v>0</v>
      </c>
      <c r="E28" s="16">
        <f>'[1]Cement'!E28</f>
        <v>0</v>
      </c>
      <c r="F28" s="16">
        <f>'[1]Cement'!F28</f>
        <v>0</v>
      </c>
      <c r="G28" s="16">
        <f>'[1]Cement'!G28</f>
        <v>0</v>
      </c>
      <c r="H28" s="16">
        <f>'[1]Cement'!H28</f>
        <v>0</v>
      </c>
      <c r="I28" s="16">
        <f>'[1]Cement'!I28</f>
        <v>0</v>
      </c>
      <c r="J28" s="16">
        <f>'[1]Cement'!J28</f>
        <v>0</v>
      </c>
      <c r="K28" s="16">
        <f>'[1]Cement'!K28</f>
        <v>0</v>
      </c>
      <c r="L28" s="16">
        <f>'[1]Cement'!L28</f>
        <v>0</v>
      </c>
      <c r="M28" s="16">
        <f>'[1]Cement'!M28</f>
        <v>0</v>
      </c>
      <c r="N28" s="16">
        <f>'[1]Cement'!N28</f>
        <v>0</v>
      </c>
      <c r="O28" s="17">
        <f t="shared" si="0"/>
        <v>0</v>
      </c>
      <c r="Q28" s="15">
        <v>2011</v>
      </c>
      <c r="R28" s="16">
        <f>'[1]Cement'!AF28</f>
        <v>0</v>
      </c>
      <c r="S28" s="16">
        <f>'[1]Cement'!AG28</f>
        <v>0</v>
      </c>
      <c r="T28" s="16">
        <f>'[1]Cement'!AH28</f>
        <v>0</v>
      </c>
      <c r="U28" s="16">
        <f>'[1]Cement'!AI28</f>
        <v>0</v>
      </c>
      <c r="V28" s="16">
        <f>'[1]Cement'!AJ28</f>
        <v>0</v>
      </c>
      <c r="W28" s="16">
        <f>'[1]Cement'!AK28</f>
        <v>0</v>
      </c>
      <c r="X28" s="16">
        <f>'[1]Cement'!AL28</f>
        <v>0</v>
      </c>
      <c r="Y28" s="16">
        <f>'[1]Cement'!AM28</f>
        <v>0</v>
      </c>
      <c r="Z28" s="16">
        <f>'[1]Cement'!AN28</f>
        <v>0</v>
      </c>
      <c r="AA28" s="16">
        <f>'[1]Cement'!AO28</f>
        <v>0</v>
      </c>
      <c r="AB28" s="16">
        <f>'[1]Cement'!AP28</f>
        <v>0</v>
      </c>
      <c r="AC28" s="16">
        <f>'[1]Cement'!AQ28</f>
        <v>0</v>
      </c>
      <c r="AD28" s="17">
        <f t="shared" si="1"/>
        <v>0</v>
      </c>
    </row>
    <row r="29" spans="2:30" ht="12.75">
      <c r="B29" s="15">
        <v>2012</v>
      </c>
      <c r="C29" s="16">
        <f>'[1]Cement'!C29</f>
        <v>0</v>
      </c>
      <c r="D29" s="16">
        <f>'[1]Cement'!D29</f>
        <v>0</v>
      </c>
      <c r="E29" s="16">
        <f>'[1]Cement'!E29</f>
        <v>0</v>
      </c>
      <c r="F29" s="16">
        <f>'[1]Cement'!F29</f>
        <v>0</v>
      </c>
      <c r="G29" s="16">
        <f>'[1]Cement'!G29</f>
        <v>0</v>
      </c>
      <c r="H29" s="16">
        <f>'[1]Cement'!H29</f>
        <v>0</v>
      </c>
      <c r="I29" s="16">
        <f>'[1]Cement'!I29</f>
        <v>0</v>
      </c>
      <c r="J29" s="16">
        <f>'[1]Cement'!J29</f>
        <v>0</v>
      </c>
      <c r="K29" s="16">
        <f>'[1]Cement'!K29</f>
        <v>0</v>
      </c>
      <c r="L29" s="16">
        <f>'[1]Cement'!L29</f>
        <v>0</v>
      </c>
      <c r="M29" s="16">
        <f>'[1]Cement'!M29</f>
        <v>0</v>
      </c>
      <c r="N29" s="16">
        <f>'[1]Cement'!N29</f>
        <v>0</v>
      </c>
      <c r="O29" s="17">
        <f t="shared" si="0"/>
        <v>0</v>
      </c>
      <c r="Q29" s="15">
        <v>2012</v>
      </c>
      <c r="R29" s="16">
        <f>'[1]Cement'!AF29</f>
        <v>0</v>
      </c>
      <c r="S29" s="16">
        <f>'[1]Cement'!AG29</f>
        <v>0</v>
      </c>
      <c r="T29" s="16">
        <f>'[1]Cement'!AH29</f>
        <v>0</v>
      </c>
      <c r="U29" s="16">
        <f>'[1]Cement'!AI29</f>
        <v>0</v>
      </c>
      <c r="V29" s="16">
        <f>'[1]Cement'!AJ29</f>
        <v>0</v>
      </c>
      <c r="W29" s="16">
        <f>'[1]Cement'!AK29</f>
        <v>0</v>
      </c>
      <c r="X29" s="16">
        <f>'[1]Cement'!AL29</f>
        <v>0</v>
      </c>
      <c r="Y29" s="16">
        <f>'[1]Cement'!AM29</f>
        <v>0</v>
      </c>
      <c r="Z29" s="16">
        <f>'[1]Cement'!AN29</f>
        <v>0</v>
      </c>
      <c r="AA29" s="16">
        <f>'[1]Cement'!AO29</f>
        <v>0</v>
      </c>
      <c r="AB29" s="16">
        <f>'[1]Cement'!AP29</f>
        <v>0</v>
      </c>
      <c r="AC29" s="16">
        <f>'[1]Cement'!AQ29</f>
        <v>0</v>
      </c>
      <c r="AD29" s="17">
        <f t="shared" si="1"/>
        <v>0</v>
      </c>
    </row>
    <row r="30" ht="12.75">
      <c r="O30" s="1"/>
    </row>
    <row r="31" spans="1:17" ht="12.75">
      <c r="A31" s="1" t="s">
        <v>16</v>
      </c>
      <c r="B31" s="14" t="s">
        <v>27</v>
      </c>
      <c r="O31" s="1"/>
      <c r="Q31" s="1" t="s">
        <v>29</v>
      </c>
    </row>
    <row r="32" ht="12.75">
      <c r="O32" s="1"/>
    </row>
    <row r="33" spans="2:30"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9" t="s">
        <v>5</v>
      </c>
      <c r="U33" s="19" t="s">
        <v>6</v>
      </c>
      <c r="V33" s="19" t="s">
        <v>7</v>
      </c>
      <c r="W33" s="18" t="s">
        <v>8</v>
      </c>
      <c r="X33" s="19" t="s">
        <v>9</v>
      </c>
      <c r="Y33" s="18" t="s">
        <v>10</v>
      </c>
      <c r="Z33" s="18" t="s">
        <v>11</v>
      </c>
      <c r="AA33" s="19" t="s">
        <v>12</v>
      </c>
      <c r="AB33" s="18" t="s">
        <v>13</v>
      </c>
      <c r="AC33" s="18" t="s">
        <v>14</v>
      </c>
      <c r="AD33" s="20" t="s">
        <v>24</v>
      </c>
    </row>
    <row r="34" spans="2:30" ht="12.75">
      <c r="B34" s="15">
        <v>1990</v>
      </c>
      <c r="C34" s="16">
        <f aca="true" t="shared" si="2" ref="C34:C56">C7*VLOOKUP($B34,Faktoren,2)/1000</f>
        <v>6.419616978375387</v>
      </c>
      <c r="D34" s="16">
        <f aca="true" t="shared" si="3" ref="D34:D56">D7*VLOOKUP($B34,Faktoren,3)/1000</f>
        <v>9.534606593948066</v>
      </c>
      <c r="E34" s="16">
        <f aca="true" t="shared" si="4" ref="E34:E56">E7*VLOOKUP($B34,Faktoren,4)/1000</f>
        <v>0</v>
      </c>
      <c r="F34" s="16">
        <f aca="true" t="shared" si="5" ref="F34:F56">F7*VLOOKUP($B34,Faktoren,5)/1000</f>
        <v>0</v>
      </c>
      <c r="G34" s="16">
        <f aca="true" t="shared" si="6" ref="G34:G56">G7*VLOOKUP($B34,Faktoren,6)/1000</f>
        <v>0</v>
      </c>
      <c r="H34" s="16">
        <f aca="true" t="shared" si="7" ref="H34:H56">H7*VLOOKUP($B34,Faktoren,7)/1000</f>
        <v>1093.2193884029061</v>
      </c>
      <c r="I34" s="16">
        <f aca="true" t="shared" si="8" ref="I34:I56">I7*VLOOKUP($B34,Faktoren,8)/1000</f>
        <v>0</v>
      </c>
      <c r="J34" s="16">
        <f aca="true" t="shared" si="9" ref="J34:J56">J7*VLOOKUP($B34,Faktoren,9)/1000</f>
        <v>9.852382512230903</v>
      </c>
      <c r="K34" s="16">
        <f aca="true" t="shared" si="10" ref="K34:K56">K7*VLOOKUP($B34,Faktoren,10)/1000</f>
        <v>143.55594886866513</v>
      </c>
      <c r="L34" s="16">
        <f aca="true" t="shared" si="11" ref="L34:L56">L7*VLOOKUP($B34,Faktoren,11)/1000</f>
        <v>0</v>
      </c>
      <c r="M34" s="16">
        <f aca="true" t="shared" si="12" ref="M34:M56">M7*VLOOKUP($B34,Faktoren,12)/1000</f>
        <v>36.34357089284423</v>
      </c>
      <c r="N34" s="16">
        <f aca="true" t="shared" si="13" ref="N34:N56">N7*VLOOKUP($B34,Faktoren,13)/1000</f>
        <v>0.9396515808416114</v>
      </c>
      <c r="O34" s="17">
        <f>SUM(C34:N34)</f>
        <v>1299.8651658298113</v>
      </c>
      <c r="Q34" s="15">
        <v>1990</v>
      </c>
      <c r="R34" s="16">
        <f aca="true" t="shared" si="14" ref="R34:R56">R7*VLOOKUP($B34,Faktoren,2)/1000</f>
        <v>6.506674949635793</v>
      </c>
      <c r="S34" s="16">
        <f aca="true" t="shared" si="15" ref="S34:S56">S7*VLOOKUP($B34,Faktoren,3)/1000</f>
        <v>9.551101738565027</v>
      </c>
      <c r="T34" s="16">
        <f aca="true" t="shared" si="16" ref="T34:T56">T7*VLOOKUP($B34,Faktoren,4)/1000</f>
        <v>0</v>
      </c>
      <c r="U34" s="16">
        <f aca="true" t="shared" si="17" ref="U34:U56">U7*VLOOKUP($B34,Faktoren,5)/1000</f>
        <v>0</v>
      </c>
      <c r="V34" s="16">
        <f aca="true" t="shared" si="18" ref="V34:V56">V7*VLOOKUP($B34,Faktoren,6)/1000</f>
        <v>0</v>
      </c>
      <c r="W34" s="16">
        <f aca="true" t="shared" si="19" ref="W34:W56">W7*VLOOKUP($B34,Faktoren,7)/1000</f>
        <v>1093.2193884029061</v>
      </c>
      <c r="X34" s="16">
        <f aca="true" t="shared" si="20" ref="X34:X56">X7*VLOOKUP($B34,Faktoren,8)/1000</f>
        <v>0</v>
      </c>
      <c r="Y34" s="16">
        <f aca="true" t="shared" si="21" ref="Y34:Y56">Y7*VLOOKUP($B34,Faktoren,9)/1000</f>
        <v>9.852382512230903</v>
      </c>
      <c r="Z34" s="16">
        <f aca="true" t="shared" si="22" ref="Z34:Z56">Z7*VLOOKUP($B34,Faktoren,10)/1000</f>
        <v>143.70242288172173</v>
      </c>
      <c r="AA34" s="16">
        <f aca="true" t="shared" si="23" ref="AA34:AA56">AA7*VLOOKUP($B34,Faktoren,11)/1000</f>
        <v>0</v>
      </c>
      <c r="AB34" s="16">
        <f aca="true" t="shared" si="24" ref="AB34:AB56">AB7*VLOOKUP($B34,Faktoren,12)/1000</f>
        <v>36.51083090052513</v>
      </c>
      <c r="AC34" s="16">
        <f aca="true" t="shared" si="25" ref="AC34:AC56">AC7*VLOOKUP($B34,Faktoren,13)/1000</f>
        <v>0.9497969844601785</v>
      </c>
      <c r="AD34" s="17">
        <f>SUM(R34:AC34)</f>
        <v>1300.292598370045</v>
      </c>
    </row>
    <row r="35" spans="2:30" ht="12.75">
      <c r="B35" s="15">
        <v>1991</v>
      </c>
      <c r="C35" s="16">
        <f t="shared" si="2"/>
        <v>5.906620127364159</v>
      </c>
      <c r="D35" s="16">
        <f t="shared" si="3"/>
        <v>7.257377355687124</v>
      </c>
      <c r="E35" s="16">
        <f t="shared" si="4"/>
        <v>0</v>
      </c>
      <c r="F35" s="16">
        <f t="shared" si="5"/>
        <v>0</v>
      </c>
      <c r="G35" s="16">
        <f t="shared" si="6"/>
        <v>0</v>
      </c>
      <c r="H35" s="16">
        <f t="shared" si="7"/>
        <v>817.0942554206155</v>
      </c>
      <c r="I35" s="16">
        <f t="shared" si="8"/>
        <v>0</v>
      </c>
      <c r="J35" s="16">
        <f t="shared" si="9"/>
        <v>8.822439690721076</v>
      </c>
      <c r="K35" s="16">
        <f t="shared" si="10"/>
        <v>224.0050361884384</v>
      </c>
      <c r="L35" s="16">
        <f t="shared" si="11"/>
        <v>0</v>
      </c>
      <c r="M35" s="16">
        <f t="shared" si="12"/>
        <v>35.14937545877799</v>
      </c>
      <c r="N35" s="16">
        <f t="shared" si="13"/>
        <v>0.9992844175877418</v>
      </c>
      <c r="O35" s="17">
        <f aca="true" t="shared" si="26" ref="O35:O56">SUM(C35:N35)</f>
        <v>1099.2343886591918</v>
      </c>
      <c r="Q35" s="15">
        <v>1991</v>
      </c>
      <c r="R35" s="16">
        <f t="shared" si="14"/>
        <v>5.8783466741531525</v>
      </c>
      <c r="S35" s="16">
        <f t="shared" si="15"/>
        <v>7.25199313739711</v>
      </c>
      <c r="T35" s="16">
        <f t="shared" si="16"/>
        <v>0</v>
      </c>
      <c r="U35" s="16">
        <f t="shared" si="17"/>
        <v>0</v>
      </c>
      <c r="V35" s="16">
        <f t="shared" si="18"/>
        <v>0</v>
      </c>
      <c r="W35" s="16">
        <f t="shared" si="19"/>
        <v>817.0942554206155</v>
      </c>
      <c r="X35" s="16">
        <f t="shared" si="20"/>
        <v>0</v>
      </c>
      <c r="Y35" s="16">
        <f t="shared" si="21"/>
        <v>8.822439690721076</v>
      </c>
      <c r="Z35" s="16">
        <f t="shared" si="22"/>
        <v>223.96144633237154</v>
      </c>
      <c r="AA35" s="16">
        <f t="shared" si="23"/>
        <v>0</v>
      </c>
      <c r="AB35" s="16">
        <f t="shared" si="24"/>
        <v>35.09367917094916</v>
      </c>
      <c r="AC35" s="16">
        <f t="shared" si="25"/>
        <v>0.995759863022105</v>
      </c>
      <c r="AD35" s="17">
        <f aca="true" t="shared" si="27" ref="AD35:AD56">SUM(R35:AC35)</f>
        <v>1099.0979202892297</v>
      </c>
    </row>
    <row r="36" spans="2:30" ht="12.75">
      <c r="B36" s="15">
        <v>1992</v>
      </c>
      <c r="C36" s="16">
        <f t="shared" si="2"/>
        <v>5.338773987806079</v>
      </c>
      <c r="D36" s="16">
        <f t="shared" si="3"/>
        <v>5.375336290644531</v>
      </c>
      <c r="E36" s="16">
        <f t="shared" si="4"/>
        <v>0</v>
      </c>
      <c r="F36" s="16">
        <f t="shared" si="5"/>
        <v>0</v>
      </c>
      <c r="G36" s="16">
        <f t="shared" si="6"/>
        <v>0</v>
      </c>
      <c r="H36" s="16">
        <f t="shared" si="7"/>
        <v>626.9932568596952</v>
      </c>
      <c r="I36" s="16">
        <f t="shared" si="8"/>
        <v>0</v>
      </c>
      <c r="J36" s="16">
        <f t="shared" si="9"/>
        <v>7.933754353287476</v>
      </c>
      <c r="K36" s="16">
        <f t="shared" si="10"/>
        <v>333.107970621747</v>
      </c>
      <c r="L36" s="16">
        <f t="shared" si="11"/>
        <v>0</v>
      </c>
      <c r="M36" s="16">
        <f t="shared" si="12"/>
        <v>22.4482006698702</v>
      </c>
      <c r="N36" s="16">
        <f t="shared" si="13"/>
        <v>0.8566855791599987</v>
      </c>
      <c r="O36" s="17">
        <f t="shared" si="26"/>
        <v>1002.0539783622103</v>
      </c>
      <c r="Q36" s="15">
        <v>1992</v>
      </c>
      <c r="R36" s="16">
        <f t="shared" si="14"/>
        <v>5.376049689252885</v>
      </c>
      <c r="S36" s="16">
        <f t="shared" si="15"/>
        <v>5.382508310190518</v>
      </c>
      <c r="T36" s="16">
        <f t="shared" si="16"/>
        <v>0</v>
      </c>
      <c r="U36" s="16">
        <f t="shared" si="17"/>
        <v>0</v>
      </c>
      <c r="V36" s="16">
        <f t="shared" si="18"/>
        <v>0</v>
      </c>
      <c r="W36" s="16">
        <f t="shared" si="19"/>
        <v>626.9932568596952</v>
      </c>
      <c r="X36" s="16">
        <f t="shared" si="20"/>
        <v>0</v>
      </c>
      <c r="Y36" s="16">
        <f t="shared" si="21"/>
        <v>7.933754353287476</v>
      </c>
      <c r="Z36" s="16">
        <f t="shared" si="22"/>
        <v>333.1636817511475</v>
      </c>
      <c r="AA36" s="16">
        <f t="shared" si="23"/>
        <v>0</v>
      </c>
      <c r="AB36" s="16">
        <f t="shared" si="24"/>
        <v>22.52007502897928</v>
      </c>
      <c r="AC36" s="16">
        <f t="shared" si="25"/>
        <v>0.8606568336334027</v>
      </c>
      <c r="AD36" s="17">
        <f t="shared" si="27"/>
        <v>1002.2299828261861</v>
      </c>
    </row>
    <row r="37" spans="2:30" ht="12.75">
      <c r="B37" s="15">
        <v>1993</v>
      </c>
      <c r="C37" s="16">
        <f t="shared" si="2"/>
        <v>5.052568744847596</v>
      </c>
      <c r="D37" s="16">
        <f t="shared" si="3"/>
        <v>4.400215758268623</v>
      </c>
      <c r="E37" s="16">
        <f t="shared" si="4"/>
        <v>0</v>
      </c>
      <c r="F37" s="16">
        <f t="shared" si="5"/>
        <v>0</v>
      </c>
      <c r="G37" s="16">
        <f t="shared" si="6"/>
        <v>0</v>
      </c>
      <c r="H37" s="16">
        <f t="shared" si="7"/>
        <v>546.0132767174592</v>
      </c>
      <c r="I37" s="16">
        <f t="shared" si="8"/>
        <v>0</v>
      </c>
      <c r="J37" s="16">
        <f t="shared" si="9"/>
        <v>7.476935478552274</v>
      </c>
      <c r="K37" s="16">
        <f t="shared" si="10"/>
        <v>251.76731108090354</v>
      </c>
      <c r="L37" s="16">
        <f t="shared" si="11"/>
        <v>0</v>
      </c>
      <c r="M37" s="16">
        <f t="shared" si="12"/>
        <v>28.664559679188446</v>
      </c>
      <c r="N37" s="16">
        <f t="shared" si="13"/>
        <v>0.7947010287277698</v>
      </c>
      <c r="O37" s="17">
        <f t="shared" si="26"/>
        <v>844.1695684879476</v>
      </c>
      <c r="Q37" s="15">
        <v>1993</v>
      </c>
      <c r="R37" s="16">
        <f t="shared" si="14"/>
        <v>5.088622879402261</v>
      </c>
      <c r="S37" s="16">
        <f t="shared" si="15"/>
        <v>4.407186223532484</v>
      </c>
      <c r="T37" s="16">
        <f t="shared" si="16"/>
        <v>0</v>
      </c>
      <c r="U37" s="16">
        <f t="shared" si="17"/>
        <v>0</v>
      </c>
      <c r="V37" s="16">
        <f t="shared" si="18"/>
        <v>0</v>
      </c>
      <c r="W37" s="16">
        <f t="shared" si="19"/>
        <v>546.0132767174592</v>
      </c>
      <c r="X37" s="16">
        <f t="shared" si="20"/>
        <v>0</v>
      </c>
      <c r="Y37" s="16">
        <f t="shared" si="21"/>
        <v>7.476935478552274</v>
      </c>
      <c r="Z37" s="16">
        <f t="shared" si="22"/>
        <v>251.8135033474556</v>
      </c>
      <c r="AA37" s="16">
        <f t="shared" si="23"/>
        <v>0</v>
      </c>
      <c r="AB37" s="16">
        <f t="shared" si="24"/>
        <v>28.731084320734507</v>
      </c>
      <c r="AC37" s="16">
        <f t="shared" si="25"/>
        <v>0.7983006847783355</v>
      </c>
      <c r="AD37" s="17">
        <f t="shared" si="27"/>
        <v>844.3289096519147</v>
      </c>
    </row>
    <row r="38" spans="2:30" ht="12.75">
      <c r="B38" s="15">
        <v>1994</v>
      </c>
      <c r="C38" s="16">
        <f t="shared" si="2"/>
        <v>5.357526017814792</v>
      </c>
      <c r="D38" s="16">
        <f t="shared" si="3"/>
        <v>5.8291135574916595</v>
      </c>
      <c r="E38" s="16">
        <f t="shared" si="4"/>
        <v>0</v>
      </c>
      <c r="F38" s="16">
        <f t="shared" si="5"/>
        <v>0</v>
      </c>
      <c r="G38" s="16">
        <f t="shared" si="6"/>
        <v>0</v>
      </c>
      <c r="H38" s="16">
        <f t="shared" si="7"/>
        <v>585.1939958953043</v>
      </c>
      <c r="I38" s="16">
        <f t="shared" si="8"/>
        <v>0</v>
      </c>
      <c r="J38" s="16">
        <f t="shared" si="9"/>
        <v>8.146627282268456</v>
      </c>
      <c r="K38" s="16">
        <f t="shared" si="10"/>
        <v>355.5190955553994</v>
      </c>
      <c r="L38" s="16">
        <f t="shared" si="11"/>
        <v>0</v>
      </c>
      <c r="M38" s="16">
        <f t="shared" si="12"/>
        <v>27.111064255686475</v>
      </c>
      <c r="N38" s="16">
        <f t="shared" si="13"/>
        <v>0.882456830580691</v>
      </c>
      <c r="O38" s="17">
        <f t="shared" si="26"/>
        <v>988.0398793945459</v>
      </c>
      <c r="Q38" s="15">
        <v>1994</v>
      </c>
      <c r="R38" s="16">
        <f t="shared" si="14"/>
        <v>5.4664687247670924</v>
      </c>
      <c r="S38" s="16">
        <f t="shared" si="15"/>
        <v>5.850285664603506</v>
      </c>
      <c r="T38" s="16">
        <f t="shared" si="16"/>
        <v>0</v>
      </c>
      <c r="U38" s="16">
        <f t="shared" si="17"/>
        <v>0</v>
      </c>
      <c r="V38" s="16">
        <f t="shared" si="18"/>
        <v>0</v>
      </c>
      <c r="W38" s="16">
        <f t="shared" si="19"/>
        <v>585.1939958953043</v>
      </c>
      <c r="X38" s="16">
        <f t="shared" si="20"/>
        <v>0</v>
      </c>
      <c r="Y38" s="16">
        <f t="shared" si="21"/>
        <v>8.146627282268456</v>
      </c>
      <c r="Z38" s="16">
        <f t="shared" si="22"/>
        <v>355.65976170167335</v>
      </c>
      <c r="AA38" s="16">
        <f t="shared" si="23"/>
        <v>0</v>
      </c>
      <c r="AB38" s="16">
        <f t="shared" si="24"/>
        <v>27.284452002565654</v>
      </c>
      <c r="AC38" s="16">
        <f t="shared" si="25"/>
        <v>0.8944392990651794</v>
      </c>
      <c r="AD38" s="17">
        <f t="shared" si="27"/>
        <v>988.4960305702475</v>
      </c>
    </row>
    <row r="39" spans="2:30" ht="12.75">
      <c r="B39" s="15">
        <v>1995</v>
      </c>
      <c r="C39" s="16">
        <f t="shared" si="2"/>
        <v>5.045884543801816</v>
      </c>
      <c r="D39" s="16">
        <f t="shared" si="3"/>
        <v>4.441456375325549</v>
      </c>
      <c r="E39" s="16">
        <f t="shared" si="4"/>
        <v>0</v>
      </c>
      <c r="F39" s="16">
        <f t="shared" si="5"/>
        <v>0</v>
      </c>
      <c r="G39" s="16">
        <f t="shared" si="6"/>
        <v>0</v>
      </c>
      <c r="H39" s="16">
        <f t="shared" si="7"/>
        <v>612.6270030834188</v>
      </c>
      <c r="I39" s="16">
        <f t="shared" si="8"/>
        <v>0</v>
      </c>
      <c r="J39" s="16">
        <f t="shared" si="9"/>
        <v>7.4892967226950296</v>
      </c>
      <c r="K39" s="16">
        <f t="shared" si="10"/>
        <v>211.85727386001597</v>
      </c>
      <c r="L39" s="16">
        <f t="shared" si="11"/>
        <v>0</v>
      </c>
      <c r="M39" s="16">
        <f t="shared" si="12"/>
        <v>25.615763268077412</v>
      </c>
      <c r="N39" s="16">
        <f t="shared" si="13"/>
        <v>0.8273941528795312</v>
      </c>
      <c r="O39" s="17">
        <f t="shared" si="26"/>
        <v>867.9040720062142</v>
      </c>
      <c r="Q39" s="15">
        <v>1995</v>
      </c>
      <c r="R39" s="16">
        <f t="shared" si="14"/>
        <v>5.0865855866155245</v>
      </c>
      <c r="S39" s="16">
        <f t="shared" si="15"/>
        <v>4.44940790906938</v>
      </c>
      <c r="T39" s="16">
        <f t="shared" si="16"/>
        <v>0</v>
      </c>
      <c r="U39" s="16">
        <f t="shared" si="17"/>
        <v>0</v>
      </c>
      <c r="V39" s="16">
        <f t="shared" si="18"/>
        <v>0</v>
      </c>
      <c r="W39" s="16">
        <f t="shared" si="19"/>
        <v>612.6270030834188</v>
      </c>
      <c r="X39" s="16">
        <f t="shared" si="20"/>
        <v>0</v>
      </c>
      <c r="Y39" s="16">
        <f t="shared" si="21"/>
        <v>7.4892967226950296</v>
      </c>
      <c r="Z39" s="16">
        <f t="shared" si="22"/>
        <v>211.899105775973</v>
      </c>
      <c r="AA39" s="16">
        <f t="shared" si="23"/>
        <v>0</v>
      </c>
      <c r="AB39" s="16">
        <f t="shared" si="24"/>
        <v>25.6798679890932</v>
      </c>
      <c r="AC39" s="16">
        <f t="shared" si="25"/>
        <v>0.8316731034173568</v>
      </c>
      <c r="AD39" s="17">
        <f t="shared" si="27"/>
        <v>868.0629401702822</v>
      </c>
    </row>
    <row r="40" spans="2:30" ht="12.75">
      <c r="B40" s="15">
        <v>1996</v>
      </c>
      <c r="C40" s="16">
        <f t="shared" si="2"/>
        <v>4.609760248298331</v>
      </c>
      <c r="D40" s="16">
        <f t="shared" si="3"/>
        <v>2.5836445988302774</v>
      </c>
      <c r="E40" s="16">
        <f t="shared" si="4"/>
        <v>0</v>
      </c>
      <c r="F40" s="16">
        <f t="shared" si="5"/>
        <v>0</v>
      </c>
      <c r="G40" s="16">
        <f t="shared" si="6"/>
        <v>0</v>
      </c>
      <c r="H40" s="16">
        <f t="shared" si="7"/>
        <v>362.34744608832443</v>
      </c>
      <c r="I40" s="16">
        <f t="shared" si="8"/>
        <v>0</v>
      </c>
      <c r="J40" s="16">
        <f t="shared" si="9"/>
        <v>6.612375261934762</v>
      </c>
      <c r="K40" s="16">
        <f t="shared" si="10"/>
        <v>260.408634844428</v>
      </c>
      <c r="L40" s="16">
        <f t="shared" si="11"/>
        <v>0</v>
      </c>
      <c r="M40" s="16">
        <f t="shared" si="12"/>
        <v>25.805688057126986</v>
      </c>
      <c r="N40" s="16">
        <f t="shared" si="13"/>
        <v>0.7626135979808305</v>
      </c>
      <c r="O40" s="17">
        <f t="shared" si="26"/>
        <v>663.1301626969235</v>
      </c>
      <c r="Q40" s="15">
        <v>1996</v>
      </c>
      <c r="R40" s="16">
        <f t="shared" si="14"/>
        <v>4.575037775761705</v>
      </c>
      <c r="S40" s="16">
        <f t="shared" si="15"/>
        <v>2.576818327725081</v>
      </c>
      <c r="T40" s="16">
        <f t="shared" si="16"/>
        <v>0</v>
      </c>
      <c r="U40" s="16">
        <f t="shared" si="17"/>
        <v>0</v>
      </c>
      <c r="V40" s="16">
        <f t="shared" si="18"/>
        <v>0</v>
      </c>
      <c r="W40" s="16">
        <f t="shared" si="19"/>
        <v>362.34744608832443</v>
      </c>
      <c r="X40" s="16">
        <f t="shared" si="20"/>
        <v>0</v>
      </c>
      <c r="Y40" s="16">
        <f t="shared" si="21"/>
        <v>6.612375261934762</v>
      </c>
      <c r="Z40" s="16">
        <f t="shared" si="22"/>
        <v>260.37404045831215</v>
      </c>
      <c r="AA40" s="16">
        <f t="shared" si="23"/>
        <v>0</v>
      </c>
      <c r="AB40" s="16">
        <f t="shared" si="24"/>
        <v>25.75144094540326</v>
      </c>
      <c r="AC40" s="16">
        <f t="shared" si="25"/>
        <v>0.7593555406235613</v>
      </c>
      <c r="AD40" s="17">
        <f t="shared" si="27"/>
        <v>662.996514398085</v>
      </c>
    </row>
    <row r="41" spans="2:30" ht="12.75">
      <c r="B41" s="15">
        <v>1997</v>
      </c>
      <c r="C41" s="16">
        <f t="shared" si="2"/>
        <v>4.446531936030331</v>
      </c>
      <c r="D41" s="16">
        <f t="shared" si="3"/>
        <v>2.369712865204065</v>
      </c>
      <c r="E41" s="16">
        <f t="shared" si="4"/>
        <v>0</v>
      </c>
      <c r="F41" s="16">
        <f t="shared" si="5"/>
        <v>0</v>
      </c>
      <c r="G41" s="16">
        <f t="shared" si="6"/>
        <v>0</v>
      </c>
      <c r="H41" s="16">
        <f t="shared" si="7"/>
        <v>326.26922458633703</v>
      </c>
      <c r="I41" s="16">
        <f t="shared" si="8"/>
        <v>0</v>
      </c>
      <c r="J41" s="16">
        <f t="shared" si="9"/>
        <v>6.518361424313531</v>
      </c>
      <c r="K41" s="16">
        <f t="shared" si="10"/>
        <v>265.32580447507706</v>
      </c>
      <c r="L41" s="16">
        <f t="shared" si="11"/>
        <v>0</v>
      </c>
      <c r="M41" s="16">
        <f t="shared" si="12"/>
        <v>23.517872481723735</v>
      </c>
      <c r="N41" s="16">
        <f t="shared" si="13"/>
        <v>0.9574421123611807</v>
      </c>
      <c r="O41" s="17">
        <f t="shared" si="26"/>
        <v>629.404949881047</v>
      </c>
      <c r="Q41" s="15">
        <v>1997</v>
      </c>
      <c r="R41" s="16">
        <f t="shared" si="14"/>
        <v>4.510286591948867</v>
      </c>
      <c r="S41" s="16">
        <f t="shared" si="15"/>
        <v>2.382326372699361</v>
      </c>
      <c r="T41" s="16">
        <f t="shared" si="16"/>
        <v>0</v>
      </c>
      <c r="U41" s="16">
        <f t="shared" si="17"/>
        <v>0</v>
      </c>
      <c r="V41" s="16">
        <f t="shared" si="18"/>
        <v>0</v>
      </c>
      <c r="W41" s="16">
        <f t="shared" si="19"/>
        <v>326.26922458633703</v>
      </c>
      <c r="X41" s="16">
        <f t="shared" si="20"/>
        <v>0</v>
      </c>
      <c r="Y41" s="16">
        <f t="shared" si="21"/>
        <v>6.518361424313531</v>
      </c>
      <c r="Z41" s="16">
        <f t="shared" si="22"/>
        <v>265.38527174493953</v>
      </c>
      <c r="AA41" s="16">
        <f t="shared" si="23"/>
        <v>0</v>
      </c>
      <c r="AB41" s="16">
        <f t="shared" si="24"/>
        <v>23.611411295950056</v>
      </c>
      <c r="AC41" s="16">
        <f t="shared" si="25"/>
        <v>0.9650784692375034</v>
      </c>
      <c r="AD41" s="17">
        <f t="shared" si="27"/>
        <v>629.6419604854258</v>
      </c>
    </row>
    <row r="42" spans="2:30" ht="12.75">
      <c r="B42" s="15">
        <v>1998</v>
      </c>
      <c r="C42" s="16">
        <f t="shared" si="2"/>
        <v>4.4227374272038595</v>
      </c>
      <c r="D42" s="16">
        <f t="shared" si="3"/>
        <v>2.2297516614959867</v>
      </c>
      <c r="E42" s="16">
        <f t="shared" si="4"/>
        <v>0</v>
      </c>
      <c r="F42" s="16">
        <f t="shared" si="5"/>
        <v>0</v>
      </c>
      <c r="G42" s="16">
        <f t="shared" si="6"/>
        <v>0</v>
      </c>
      <c r="H42" s="16">
        <f t="shared" si="7"/>
        <v>296.88827055491197</v>
      </c>
      <c r="I42" s="16">
        <f t="shared" si="8"/>
        <v>0</v>
      </c>
      <c r="J42" s="16">
        <f t="shared" si="9"/>
        <v>6.491914320703321</v>
      </c>
      <c r="K42" s="16">
        <f t="shared" si="10"/>
        <v>261.1330018549901</v>
      </c>
      <c r="L42" s="16">
        <f t="shared" si="11"/>
        <v>0</v>
      </c>
      <c r="M42" s="16">
        <f t="shared" si="12"/>
        <v>21.8001510174801</v>
      </c>
      <c r="N42" s="16">
        <f t="shared" si="13"/>
        <v>1.0694240170513425</v>
      </c>
      <c r="O42" s="17">
        <f t="shared" si="26"/>
        <v>594.0352508538366</v>
      </c>
      <c r="Q42" s="15">
        <v>1998</v>
      </c>
      <c r="R42" s="16">
        <f t="shared" si="14"/>
        <v>4.461368466339577</v>
      </c>
      <c r="S42" s="16">
        <f t="shared" si="15"/>
        <v>2.2374493583796946</v>
      </c>
      <c r="T42" s="16">
        <f t="shared" si="16"/>
        <v>0</v>
      </c>
      <c r="U42" s="16">
        <f t="shared" si="17"/>
        <v>0</v>
      </c>
      <c r="V42" s="16">
        <f t="shared" si="18"/>
        <v>0</v>
      </c>
      <c r="W42" s="16">
        <f t="shared" si="19"/>
        <v>296.88827055491197</v>
      </c>
      <c r="X42" s="16">
        <f t="shared" si="20"/>
        <v>0</v>
      </c>
      <c r="Y42" s="16">
        <f t="shared" si="21"/>
        <v>6.491914320703321</v>
      </c>
      <c r="Z42" s="16">
        <f t="shared" si="22"/>
        <v>261.1678052897133</v>
      </c>
      <c r="AA42" s="16">
        <f t="shared" si="23"/>
        <v>0</v>
      </c>
      <c r="AB42" s="16">
        <f t="shared" si="24"/>
        <v>21.853481487641933</v>
      </c>
      <c r="AC42" s="16">
        <f t="shared" si="25"/>
        <v>1.074574887759029</v>
      </c>
      <c r="AD42" s="17">
        <f t="shared" si="27"/>
        <v>594.1748643654489</v>
      </c>
    </row>
    <row r="43" spans="2:30" ht="12.75">
      <c r="B43" s="15">
        <v>1999</v>
      </c>
      <c r="C43" s="16">
        <f t="shared" si="2"/>
        <v>4.460792399427613</v>
      </c>
      <c r="D43" s="16">
        <f t="shared" si="3"/>
        <v>2.465678568817694</v>
      </c>
      <c r="E43" s="16">
        <f t="shared" si="4"/>
        <v>0</v>
      </c>
      <c r="F43" s="16">
        <f t="shared" si="5"/>
        <v>0</v>
      </c>
      <c r="G43" s="16">
        <f t="shared" si="6"/>
        <v>0</v>
      </c>
      <c r="H43" s="16">
        <f t="shared" si="7"/>
        <v>291.6365024765829</v>
      </c>
      <c r="I43" s="16">
        <f t="shared" si="8"/>
        <v>0</v>
      </c>
      <c r="J43" s="16">
        <f t="shared" si="9"/>
        <v>6.6446176810357285</v>
      </c>
      <c r="K43" s="16">
        <f t="shared" si="10"/>
        <v>249.00913017006766</v>
      </c>
      <c r="L43" s="16">
        <f t="shared" si="11"/>
        <v>0</v>
      </c>
      <c r="M43" s="16">
        <f t="shared" si="12"/>
        <v>19.783900155917554</v>
      </c>
      <c r="N43" s="16">
        <f t="shared" si="13"/>
        <v>1.1956477252413817</v>
      </c>
      <c r="O43" s="17">
        <f t="shared" si="26"/>
        <v>575.1962691770906</v>
      </c>
      <c r="Q43" s="15">
        <v>1999</v>
      </c>
      <c r="R43" s="16">
        <f t="shared" si="14"/>
        <v>4.516815509907591</v>
      </c>
      <c r="S43" s="16">
        <f t="shared" si="15"/>
        <v>2.4769244687824585</v>
      </c>
      <c r="T43" s="16">
        <f t="shared" si="16"/>
        <v>0</v>
      </c>
      <c r="U43" s="16">
        <f t="shared" si="17"/>
        <v>0</v>
      </c>
      <c r="V43" s="16">
        <f t="shared" si="18"/>
        <v>0</v>
      </c>
      <c r="W43" s="16">
        <f t="shared" si="19"/>
        <v>291.6365024765829</v>
      </c>
      <c r="X43" s="16">
        <f t="shared" si="20"/>
        <v>0</v>
      </c>
      <c r="Y43" s="16">
        <f t="shared" si="21"/>
        <v>6.6446176810357285</v>
      </c>
      <c r="Z43" s="16">
        <f t="shared" si="22"/>
        <v>249.0568791622872</v>
      </c>
      <c r="AA43" s="16">
        <f t="shared" si="23"/>
        <v>0</v>
      </c>
      <c r="AB43" s="16">
        <f t="shared" si="24"/>
        <v>19.85572296087349</v>
      </c>
      <c r="AC43" s="16">
        <f t="shared" si="25"/>
        <v>1.2039993764313706</v>
      </c>
      <c r="AD43" s="17">
        <f t="shared" si="27"/>
        <v>575.3914616359008</v>
      </c>
    </row>
    <row r="44" spans="2:30" ht="12.75">
      <c r="B44" s="15">
        <v>2000</v>
      </c>
      <c r="C44" s="16">
        <f t="shared" si="2"/>
        <v>4.639626578658285</v>
      </c>
      <c r="D44" s="16">
        <f t="shared" si="3"/>
        <v>3.336551030682726</v>
      </c>
      <c r="E44" s="16">
        <f t="shared" si="4"/>
        <v>0</v>
      </c>
      <c r="F44" s="16">
        <f t="shared" si="5"/>
        <v>0</v>
      </c>
      <c r="G44" s="16">
        <f t="shared" si="6"/>
        <v>0</v>
      </c>
      <c r="H44" s="16">
        <f t="shared" si="7"/>
        <v>493.02868122631145</v>
      </c>
      <c r="I44" s="16">
        <f t="shared" si="8"/>
        <v>0</v>
      </c>
      <c r="J44" s="16">
        <f t="shared" si="9"/>
        <v>7.148267232116845</v>
      </c>
      <c r="K44" s="16">
        <f t="shared" si="10"/>
        <v>119.71819734818149</v>
      </c>
      <c r="L44" s="16">
        <f t="shared" si="11"/>
        <v>0</v>
      </c>
      <c r="M44" s="16">
        <f t="shared" si="12"/>
        <v>20.751310854675562</v>
      </c>
      <c r="N44" s="16">
        <f t="shared" si="13"/>
        <v>1.111575561673785</v>
      </c>
      <c r="O44" s="17">
        <f t="shared" si="26"/>
        <v>649.7342098323002</v>
      </c>
      <c r="Q44" s="15">
        <v>2000</v>
      </c>
      <c r="R44" s="16">
        <f t="shared" si="14"/>
        <v>4.741888683778906</v>
      </c>
      <c r="S44" s="16">
        <f t="shared" si="15"/>
        <v>3.3572450032384378</v>
      </c>
      <c r="T44" s="16">
        <f t="shared" si="16"/>
        <v>0</v>
      </c>
      <c r="U44" s="16">
        <f t="shared" si="17"/>
        <v>0</v>
      </c>
      <c r="V44" s="16">
        <f t="shared" si="18"/>
        <v>0</v>
      </c>
      <c r="W44" s="16">
        <f t="shared" si="19"/>
        <v>493.02868122631145</v>
      </c>
      <c r="X44" s="16">
        <f t="shared" si="20"/>
        <v>0</v>
      </c>
      <c r="Y44" s="16">
        <f t="shared" si="21"/>
        <v>7.148267232116845</v>
      </c>
      <c r="Z44" s="16">
        <f t="shared" si="22"/>
        <v>119.78358785127604</v>
      </c>
      <c r="AA44" s="16">
        <f t="shared" si="23"/>
        <v>0</v>
      </c>
      <c r="AB44" s="16">
        <f t="shared" si="24"/>
        <v>20.867023823174</v>
      </c>
      <c r="AC44" s="16">
        <f t="shared" si="25"/>
        <v>1.125481624603482</v>
      </c>
      <c r="AD44" s="17">
        <f t="shared" si="27"/>
        <v>650.0521754444992</v>
      </c>
    </row>
    <row r="45" spans="2:30" ht="12.75">
      <c r="B45" s="15">
        <v>2001</v>
      </c>
      <c r="C45" s="16">
        <f t="shared" si="2"/>
        <v>4.89542701989126</v>
      </c>
      <c r="D45" s="16">
        <f t="shared" si="3"/>
        <v>4.216813366434178</v>
      </c>
      <c r="E45" s="16">
        <f t="shared" si="4"/>
        <v>0</v>
      </c>
      <c r="F45" s="16">
        <f t="shared" si="5"/>
        <v>0</v>
      </c>
      <c r="G45" s="16">
        <f t="shared" si="6"/>
        <v>0</v>
      </c>
      <c r="H45" s="16">
        <f t="shared" si="7"/>
        <v>493.93678856363994</v>
      </c>
      <c r="I45" s="16">
        <f t="shared" si="8"/>
        <v>0</v>
      </c>
      <c r="J45" s="16">
        <f t="shared" si="9"/>
        <v>7.5730850337059</v>
      </c>
      <c r="K45" s="16">
        <f t="shared" si="10"/>
        <v>98.24975735514477</v>
      </c>
      <c r="L45" s="16">
        <f t="shared" si="11"/>
        <v>0</v>
      </c>
      <c r="M45" s="16">
        <f t="shared" si="12"/>
        <v>18.231248886312525</v>
      </c>
      <c r="N45" s="16">
        <f t="shared" si="13"/>
        <v>1.103058126246084</v>
      </c>
      <c r="O45" s="17">
        <f t="shared" si="26"/>
        <v>628.2061783513747</v>
      </c>
      <c r="Q45" s="15">
        <v>2001</v>
      </c>
      <c r="R45" s="16">
        <f t="shared" si="14"/>
        <v>4.9614586477752995</v>
      </c>
      <c r="S45" s="16">
        <f t="shared" si="15"/>
        <v>4.230282106377399</v>
      </c>
      <c r="T45" s="16">
        <f t="shared" si="16"/>
        <v>0</v>
      </c>
      <c r="U45" s="16">
        <f t="shared" si="17"/>
        <v>0</v>
      </c>
      <c r="V45" s="16">
        <f t="shared" si="18"/>
        <v>0</v>
      </c>
      <c r="W45" s="16">
        <f t="shared" si="19"/>
        <v>493.93678856363994</v>
      </c>
      <c r="X45" s="16">
        <f t="shared" si="20"/>
        <v>0</v>
      </c>
      <c r="Y45" s="16">
        <f t="shared" si="21"/>
        <v>7.5730850337059</v>
      </c>
      <c r="Z45" s="16">
        <f t="shared" si="22"/>
        <v>98.29107679722236</v>
      </c>
      <c r="AA45" s="16">
        <f t="shared" si="23"/>
        <v>0</v>
      </c>
      <c r="AB45" s="16">
        <f t="shared" si="24"/>
        <v>18.297809033027896</v>
      </c>
      <c r="AC45" s="16">
        <f t="shared" si="25"/>
        <v>1.1118970838605327</v>
      </c>
      <c r="AD45" s="17">
        <f t="shared" si="27"/>
        <v>628.4023972656094</v>
      </c>
    </row>
    <row r="46" spans="2:30" ht="12.75">
      <c r="B46" s="15">
        <v>2002</v>
      </c>
      <c r="C46" s="16">
        <f t="shared" si="2"/>
        <v>4.6833222961498855</v>
      </c>
      <c r="D46" s="16">
        <f t="shared" si="3"/>
        <v>3.5797441031253574</v>
      </c>
      <c r="E46" s="16">
        <f t="shared" si="4"/>
        <v>0</v>
      </c>
      <c r="F46" s="16">
        <f t="shared" si="5"/>
        <v>0</v>
      </c>
      <c r="G46" s="16">
        <f t="shared" si="6"/>
        <v>0</v>
      </c>
      <c r="H46" s="16">
        <f t="shared" si="7"/>
        <v>423.1227003726321</v>
      </c>
      <c r="I46" s="16">
        <f t="shared" si="8"/>
        <v>0</v>
      </c>
      <c r="J46" s="16">
        <f t="shared" si="9"/>
        <v>7.263223329230973</v>
      </c>
      <c r="K46" s="16">
        <f t="shared" si="10"/>
        <v>85.46515356797092</v>
      </c>
      <c r="L46" s="16">
        <f t="shared" si="11"/>
        <v>0</v>
      </c>
      <c r="M46" s="16">
        <f t="shared" si="12"/>
        <v>17.69769582491795</v>
      </c>
      <c r="N46" s="16">
        <f t="shared" si="13"/>
        <v>1.2578205558881945</v>
      </c>
      <c r="O46" s="17">
        <f t="shared" si="26"/>
        <v>543.0696600499153</v>
      </c>
      <c r="Q46" s="15">
        <v>2002</v>
      </c>
      <c r="R46" s="16">
        <f t="shared" si="14"/>
        <v>4.77130715285702</v>
      </c>
      <c r="S46" s="16">
        <f t="shared" si="15"/>
        <v>3.597852607262528</v>
      </c>
      <c r="T46" s="16">
        <f t="shared" si="16"/>
        <v>0</v>
      </c>
      <c r="U46" s="16">
        <f t="shared" si="17"/>
        <v>0</v>
      </c>
      <c r="V46" s="16">
        <f t="shared" si="18"/>
        <v>0</v>
      </c>
      <c r="W46" s="16">
        <f t="shared" si="19"/>
        <v>423.1227003726321</v>
      </c>
      <c r="X46" s="16">
        <f t="shared" si="20"/>
        <v>0</v>
      </c>
      <c r="Y46" s="16">
        <f t="shared" si="21"/>
        <v>7.263223329230973</v>
      </c>
      <c r="Z46" s="16">
        <f t="shared" si="22"/>
        <v>85.51322924285243</v>
      </c>
      <c r="AA46" s="16">
        <f t="shared" si="23"/>
        <v>0</v>
      </c>
      <c r="AB46" s="16">
        <f t="shared" si="24"/>
        <v>17.782701828124335</v>
      </c>
      <c r="AC46" s="16">
        <f t="shared" si="25"/>
        <v>1.2716621319250987</v>
      </c>
      <c r="AD46" s="17">
        <f t="shared" si="27"/>
        <v>543.3226766648845</v>
      </c>
    </row>
    <row r="47" spans="2:30" ht="12.75">
      <c r="B47" s="15">
        <v>2003</v>
      </c>
      <c r="C47" s="16">
        <f t="shared" si="2"/>
        <v>4.636319658567444</v>
      </c>
      <c r="D47" s="16">
        <f t="shared" si="3"/>
        <v>3.304402497798249</v>
      </c>
      <c r="E47" s="16">
        <f t="shared" si="4"/>
        <v>0</v>
      </c>
      <c r="F47" s="16">
        <f t="shared" si="5"/>
        <v>0</v>
      </c>
      <c r="G47" s="16">
        <f t="shared" si="6"/>
        <v>0</v>
      </c>
      <c r="H47" s="16">
        <f t="shared" si="7"/>
        <v>439.782481811606</v>
      </c>
      <c r="I47" s="16">
        <f t="shared" si="8"/>
        <v>0</v>
      </c>
      <c r="J47" s="16">
        <f t="shared" si="9"/>
        <v>7.037570133485649</v>
      </c>
      <c r="K47" s="16">
        <f t="shared" si="10"/>
        <v>51.55691522438744</v>
      </c>
      <c r="L47" s="16">
        <f t="shared" si="11"/>
        <v>0</v>
      </c>
      <c r="M47" s="16">
        <f t="shared" si="12"/>
        <v>16.778807745299396</v>
      </c>
      <c r="N47" s="16">
        <f t="shared" si="13"/>
        <v>1.0577426732985775</v>
      </c>
      <c r="O47" s="17">
        <f t="shared" si="26"/>
        <v>524.1542397444427</v>
      </c>
      <c r="Q47" s="15">
        <v>2003</v>
      </c>
      <c r="R47" s="16">
        <f t="shared" si="14"/>
        <v>4.680396557991299</v>
      </c>
      <c r="S47" s="16">
        <f t="shared" si="15"/>
        <v>3.3135573140641585</v>
      </c>
      <c r="T47" s="16">
        <f t="shared" si="16"/>
        <v>0</v>
      </c>
      <c r="U47" s="16">
        <f t="shared" si="17"/>
        <v>0</v>
      </c>
      <c r="V47" s="16">
        <f t="shared" si="18"/>
        <v>0</v>
      </c>
      <c r="W47" s="16">
        <f t="shared" si="19"/>
        <v>439.782481811606</v>
      </c>
      <c r="X47" s="16">
        <f t="shared" si="20"/>
        <v>0</v>
      </c>
      <c r="Y47" s="16">
        <f t="shared" si="21"/>
        <v>7.037570133485649</v>
      </c>
      <c r="Z47" s="16">
        <f t="shared" si="22"/>
        <v>51.57814070126989</v>
      </c>
      <c r="AA47" s="16">
        <f t="shared" si="23"/>
        <v>0</v>
      </c>
      <c r="AB47" s="16">
        <f t="shared" si="24"/>
        <v>16.819311258140292</v>
      </c>
      <c r="AC47" s="16">
        <f t="shared" si="25"/>
        <v>1.0636166775574294</v>
      </c>
      <c r="AD47" s="17">
        <f t="shared" si="27"/>
        <v>524.2750744541147</v>
      </c>
    </row>
    <row r="48" spans="2:30" ht="12.75">
      <c r="B48" s="15">
        <v>2004</v>
      </c>
      <c r="C48" s="16">
        <f t="shared" si="2"/>
        <v>4.841445428293474</v>
      </c>
      <c r="D48" s="16">
        <f t="shared" si="3"/>
        <v>3.027610998862793</v>
      </c>
      <c r="E48" s="16">
        <f t="shared" si="4"/>
        <v>0</v>
      </c>
      <c r="F48" s="16">
        <f t="shared" si="5"/>
        <v>0</v>
      </c>
      <c r="G48" s="16">
        <f t="shared" si="6"/>
        <v>0</v>
      </c>
      <c r="H48" s="16">
        <f t="shared" si="7"/>
        <v>454.63813153719343</v>
      </c>
      <c r="I48" s="16">
        <f t="shared" si="8"/>
        <v>0</v>
      </c>
      <c r="J48" s="16">
        <f t="shared" si="9"/>
        <v>7.20353239206258</v>
      </c>
      <c r="K48" s="16">
        <f t="shared" si="10"/>
        <v>55.203163884673344</v>
      </c>
      <c r="L48" s="16">
        <f t="shared" si="11"/>
        <v>0</v>
      </c>
      <c r="M48" s="16">
        <f t="shared" si="12"/>
        <v>19.158660901846776</v>
      </c>
      <c r="N48" s="16">
        <f t="shared" si="13"/>
        <v>1.0693922832491678</v>
      </c>
      <c r="O48" s="17">
        <f t="shared" si="26"/>
        <v>545.1419374261816</v>
      </c>
      <c r="Q48" s="15">
        <v>2004</v>
      </c>
      <c r="R48" s="16">
        <f t="shared" si="14"/>
        <v>4.888444594681619</v>
      </c>
      <c r="S48" s="16">
        <f t="shared" si="15"/>
        <v>3.0374723205792185</v>
      </c>
      <c r="T48" s="16">
        <f t="shared" si="16"/>
        <v>0</v>
      </c>
      <c r="U48" s="16">
        <f t="shared" si="17"/>
        <v>0</v>
      </c>
      <c r="V48" s="16">
        <f t="shared" si="18"/>
        <v>0</v>
      </c>
      <c r="W48" s="16">
        <f t="shared" si="19"/>
        <v>454.63813153719343</v>
      </c>
      <c r="X48" s="16">
        <f t="shared" si="20"/>
        <v>0</v>
      </c>
      <c r="Y48" s="16">
        <f t="shared" si="21"/>
        <v>7.20353239206258</v>
      </c>
      <c r="Z48" s="16">
        <f t="shared" si="22"/>
        <v>55.22635965098559</v>
      </c>
      <c r="AA48" s="16">
        <f t="shared" si="23"/>
        <v>0</v>
      </c>
      <c r="AB48" s="16">
        <f t="shared" si="24"/>
        <v>19.199837719384597</v>
      </c>
      <c r="AC48" s="16">
        <f t="shared" si="25"/>
        <v>1.075657758493775</v>
      </c>
      <c r="AD48" s="17">
        <f t="shared" si="27"/>
        <v>545.2694359733808</v>
      </c>
    </row>
    <row r="49" spans="2:30" ht="12.75">
      <c r="B49" s="15">
        <v>2005</v>
      </c>
      <c r="C49" s="16">
        <f t="shared" si="2"/>
        <v>5.199507363610019</v>
      </c>
      <c r="D49" s="16">
        <f t="shared" si="3"/>
        <v>5.380999976845135</v>
      </c>
      <c r="E49" s="16">
        <f t="shared" si="4"/>
        <v>0</v>
      </c>
      <c r="F49" s="16">
        <f t="shared" si="5"/>
        <v>0</v>
      </c>
      <c r="G49" s="16">
        <f t="shared" si="6"/>
        <v>0</v>
      </c>
      <c r="H49" s="16">
        <f t="shared" si="7"/>
        <v>510.1932884213158</v>
      </c>
      <c r="I49" s="16">
        <f t="shared" si="8"/>
        <v>0</v>
      </c>
      <c r="J49" s="16">
        <f t="shared" si="9"/>
        <v>7.527613606121564</v>
      </c>
      <c r="K49" s="16">
        <f t="shared" si="10"/>
        <v>46.029740233590985</v>
      </c>
      <c r="L49" s="16">
        <f t="shared" si="11"/>
        <v>0</v>
      </c>
      <c r="M49" s="16">
        <f t="shared" si="12"/>
        <v>11.751019812610501</v>
      </c>
      <c r="N49" s="16">
        <f t="shared" si="13"/>
        <v>1.1294982607476407</v>
      </c>
      <c r="O49" s="17">
        <f t="shared" si="26"/>
        <v>587.2116676748416</v>
      </c>
      <c r="Q49" s="15">
        <v>2005</v>
      </c>
      <c r="R49" s="16">
        <f t="shared" si="14"/>
        <v>5.212686386559713</v>
      </c>
      <c r="S49" s="16">
        <f t="shared" si="15"/>
        <v>5.383796989079247</v>
      </c>
      <c r="T49" s="16">
        <f t="shared" si="16"/>
        <v>0</v>
      </c>
      <c r="U49" s="16">
        <f t="shared" si="17"/>
        <v>0</v>
      </c>
      <c r="V49" s="16">
        <f t="shared" si="18"/>
        <v>0</v>
      </c>
      <c r="W49" s="16">
        <f t="shared" si="19"/>
        <v>510.1932884213158</v>
      </c>
      <c r="X49" s="16">
        <f t="shared" si="20"/>
        <v>0</v>
      </c>
      <c r="Y49" s="16">
        <f t="shared" si="21"/>
        <v>7.527613606121564</v>
      </c>
      <c r="Z49" s="16">
        <f t="shared" si="22"/>
        <v>46.03622097938977</v>
      </c>
      <c r="AA49" s="16">
        <f t="shared" si="23"/>
        <v>0</v>
      </c>
      <c r="AB49" s="16">
        <f t="shared" si="24"/>
        <v>11.761960282332046</v>
      </c>
      <c r="AC49" s="16">
        <f t="shared" si="25"/>
        <v>1.1313492718289797</v>
      </c>
      <c r="AD49" s="17">
        <f t="shared" si="27"/>
        <v>587.2469159366271</v>
      </c>
    </row>
    <row r="50" spans="2:30" ht="12.75">
      <c r="B50" s="15">
        <v>2006</v>
      </c>
      <c r="C50" s="16">
        <f t="shared" si="2"/>
        <v>5.1750647354204</v>
      </c>
      <c r="D50" s="16">
        <f t="shared" si="3"/>
        <v>5.507011501743165</v>
      </c>
      <c r="E50" s="16">
        <f t="shared" si="4"/>
        <v>0</v>
      </c>
      <c r="F50" s="16">
        <f t="shared" si="5"/>
        <v>0</v>
      </c>
      <c r="G50" s="16">
        <f t="shared" si="6"/>
        <v>0</v>
      </c>
      <c r="H50" s="16">
        <f t="shared" si="7"/>
        <v>515.7802562602651</v>
      </c>
      <c r="I50" s="16">
        <f t="shared" si="8"/>
        <v>0</v>
      </c>
      <c r="J50" s="16">
        <f t="shared" si="9"/>
        <v>7.48362479051754</v>
      </c>
      <c r="K50" s="16">
        <f t="shared" si="10"/>
        <v>31.629350657077936</v>
      </c>
      <c r="L50" s="16">
        <f t="shared" si="11"/>
        <v>0</v>
      </c>
      <c r="M50" s="16">
        <f t="shared" si="12"/>
        <v>11.806660936149672</v>
      </c>
      <c r="N50" s="16">
        <f t="shared" si="13"/>
        <v>1.175055085950876</v>
      </c>
      <c r="O50" s="17">
        <f t="shared" si="26"/>
        <v>578.5570239671247</v>
      </c>
      <c r="Q50" s="15">
        <v>2006</v>
      </c>
      <c r="R50" s="16">
        <f t="shared" si="14"/>
        <v>5.238125780128103</v>
      </c>
      <c r="S50" s="16">
        <f t="shared" si="15"/>
        <v>5.520560949577199</v>
      </c>
      <c r="T50" s="16">
        <f t="shared" si="16"/>
        <v>0</v>
      </c>
      <c r="U50" s="16">
        <f t="shared" si="17"/>
        <v>0</v>
      </c>
      <c r="V50" s="16">
        <f t="shared" si="18"/>
        <v>0</v>
      </c>
      <c r="W50" s="16">
        <f t="shared" si="19"/>
        <v>515.7802562602651</v>
      </c>
      <c r="X50" s="16">
        <f t="shared" si="20"/>
        <v>0</v>
      </c>
      <c r="Y50" s="16">
        <f t="shared" si="21"/>
        <v>7.48362479051754</v>
      </c>
      <c r="Z50" s="16">
        <f t="shared" si="22"/>
        <v>31.730857276986594</v>
      </c>
      <c r="AA50" s="16">
        <f t="shared" si="23"/>
        <v>0</v>
      </c>
      <c r="AB50" s="16">
        <f t="shared" si="24"/>
        <v>11.859681320032319</v>
      </c>
      <c r="AC50" s="16">
        <f t="shared" si="25"/>
        <v>1.1844381032569142</v>
      </c>
      <c r="AD50" s="17">
        <f t="shared" si="27"/>
        <v>578.7975444807638</v>
      </c>
    </row>
    <row r="51" spans="2:30" ht="12.75">
      <c r="B51" s="15">
        <v>2007</v>
      </c>
      <c r="C51" s="16">
        <f t="shared" si="2"/>
        <v>0</v>
      </c>
      <c r="D51" s="16">
        <f t="shared" si="3"/>
        <v>0</v>
      </c>
      <c r="E51" s="16">
        <f t="shared" si="4"/>
        <v>0</v>
      </c>
      <c r="F51" s="16">
        <f t="shared" si="5"/>
        <v>0</v>
      </c>
      <c r="G51" s="16">
        <f t="shared" si="6"/>
        <v>0</v>
      </c>
      <c r="H51" s="16">
        <f t="shared" si="7"/>
        <v>0</v>
      </c>
      <c r="I51" s="16">
        <f t="shared" si="8"/>
        <v>0</v>
      </c>
      <c r="J51" s="16">
        <f t="shared" si="9"/>
        <v>0</v>
      </c>
      <c r="K51" s="16">
        <f t="shared" si="10"/>
        <v>0</v>
      </c>
      <c r="L51" s="16">
        <f t="shared" si="11"/>
        <v>0</v>
      </c>
      <c r="M51" s="16">
        <f t="shared" si="12"/>
        <v>0</v>
      </c>
      <c r="N51" s="16">
        <f t="shared" si="13"/>
        <v>0</v>
      </c>
      <c r="O51" s="17">
        <f t="shared" si="26"/>
        <v>0</v>
      </c>
      <c r="Q51" s="15">
        <v>2007</v>
      </c>
      <c r="R51" s="16">
        <f t="shared" si="14"/>
        <v>0</v>
      </c>
      <c r="S51" s="16">
        <f t="shared" si="15"/>
        <v>0</v>
      </c>
      <c r="T51" s="16">
        <f t="shared" si="16"/>
        <v>0</v>
      </c>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17">
        <f t="shared" si="27"/>
        <v>0</v>
      </c>
    </row>
    <row r="52" spans="2:30" ht="12.75">
      <c r="B52" s="15">
        <v>2008</v>
      </c>
      <c r="C52" s="16">
        <f t="shared" si="2"/>
        <v>0</v>
      </c>
      <c r="D52" s="16">
        <f t="shared" si="3"/>
        <v>0</v>
      </c>
      <c r="E52" s="16">
        <f t="shared" si="4"/>
        <v>0</v>
      </c>
      <c r="F52" s="16">
        <f t="shared" si="5"/>
        <v>0</v>
      </c>
      <c r="G52" s="16">
        <f t="shared" si="6"/>
        <v>0</v>
      </c>
      <c r="H52" s="16">
        <f t="shared" si="7"/>
        <v>0</v>
      </c>
      <c r="I52" s="16">
        <f t="shared" si="8"/>
        <v>0</v>
      </c>
      <c r="J52" s="16">
        <f t="shared" si="9"/>
        <v>0</v>
      </c>
      <c r="K52" s="16">
        <f t="shared" si="10"/>
        <v>0</v>
      </c>
      <c r="L52" s="16">
        <f t="shared" si="11"/>
        <v>0</v>
      </c>
      <c r="M52" s="16">
        <f t="shared" si="12"/>
        <v>0</v>
      </c>
      <c r="N52" s="16">
        <f t="shared" si="13"/>
        <v>0</v>
      </c>
      <c r="O52" s="17">
        <f t="shared" si="26"/>
        <v>0</v>
      </c>
      <c r="Q52" s="15">
        <v>2008</v>
      </c>
      <c r="R52" s="16">
        <f t="shared" si="14"/>
        <v>0</v>
      </c>
      <c r="S52" s="16">
        <f t="shared" si="15"/>
        <v>0</v>
      </c>
      <c r="T52" s="16">
        <f t="shared" si="16"/>
        <v>0</v>
      </c>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17">
        <f t="shared" si="27"/>
        <v>0</v>
      </c>
    </row>
    <row r="53" spans="2:30" ht="12.75">
      <c r="B53" s="15">
        <v>2009</v>
      </c>
      <c r="C53" s="16">
        <f t="shared" si="2"/>
        <v>0</v>
      </c>
      <c r="D53" s="16">
        <f t="shared" si="3"/>
        <v>0</v>
      </c>
      <c r="E53" s="16">
        <f t="shared" si="4"/>
        <v>0</v>
      </c>
      <c r="F53" s="16">
        <f t="shared" si="5"/>
        <v>0</v>
      </c>
      <c r="G53" s="16">
        <f t="shared" si="6"/>
        <v>0</v>
      </c>
      <c r="H53" s="16">
        <f t="shared" si="7"/>
        <v>0</v>
      </c>
      <c r="I53" s="16">
        <f t="shared" si="8"/>
        <v>0</v>
      </c>
      <c r="J53" s="16">
        <f t="shared" si="9"/>
        <v>0</v>
      </c>
      <c r="K53" s="16">
        <f t="shared" si="10"/>
        <v>0</v>
      </c>
      <c r="L53" s="16">
        <f t="shared" si="11"/>
        <v>0</v>
      </c>
      <c r="M53" s="16">
        <f t="shared" si="12"/>
        <v>0</v>
      </c>
      <c r="N53" s="16">
        <f t="shared" si="13"/>
        <v>0</v>
      </c>
      <c r="O53" s="17">
        <f t="shared" si="26"/>
        <v>0</v>
      </c>
      <c r="Q53" s="15">
        <v>2009</v>
      </c>
      <c r="R53" s="16">
        <f t="shared" si="14"/>
        <v>0</v>
      </c>
      <c r="S53" s="16">
        <f t="shared" si="15"/>
        <v>0</v>
      </c>
      <c r="T53" s="16">
        <f t="shared" si="16"/>
        <v>0</v>
      </c>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17">
        <f t="shared" si="27"/>
        <v>0</v>
      </c>
    </row>
    <row r="54" spans="2:30" ht="12.75">
      <c r="B54" s="15">
        <v>2010</v>
      </c>
      <c r="C54" s="16">
        <f t="shared" si="2"/>
        <v>0</v>
      </c>
      <c r="D54" s="16">
        <f t="shared" si="3"/>
        <v>0</v>
      </c>
      <c r="E54" s="16">
        <f t="shared" si="4"/>
        <v>0</v>
      </c>
      <c r="F54" s="16">
        <f t="shared" si="5"/>
        <v>0</v>
      </c>
      <c r="G54" s="16">
        <f t="shared" si="6"/>
        <v>0</v>
      </c>
      <c r="H54" s="16">
        <f t="shared" si="7"/>
        <v>0</v>
      </c>
      <c r="I54" s="16">
        <f t="shared" si="8"/>
        <v>0</v>
      </c>
      <c r="J54" s="16">
        <f t="shared" si="9"/>
        <v>0</v>
      </c>
      <c r="K54" s="16">
        <f t="shared" si="10"/>
        <v>0</v>
      </c>
      <c r="L54" s="16">
        <f t="shared" si="11"/>
        <v>0</v>
      </c>
      <c r="M54" s="16">
        <f t="shared" si="12"/>
        <v>0</v>
      </c>
      <c r="N54" s="16">
        <f t="shared" si="13"/>
        <v>0</v>
      </c>
      <c r="O54" s="17">
        <f t="shared" si="26"/>
        <v>0</v>
      </c>
      <c r="Q54" s="15">
        <v>2010</v>
      </c>
      <c r="R54" s="16">
        <f t="shared" si="14"/>
        <v>0</v>
      </c>
      <c r="S54" s="16">
        <f t="shared" si="15"/>
        <v>0</v>
      </c>
      <c r="T54" s="16">
        <f t="shared" si="16"/>
        <v>0</v>
      </c>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17">
        <f t="shared" si="27"/>
        <v>0</v>
      </c>
    </row>
    <row r="55" spans="2:30" ht="12.75">
      <c r="B55" s="15">
        <v>2011</v>
      </c>
      <c r="C55" s="16">
        <f t="shared" si="2"/>
        <v>0</v>
      </c>
      <c r="D55" s="16">
        <f t="shared" si="3"/>
        <v>0</v>
      </c>
      <c r="E55" s="16">
        <f t="shared" si="4"/>
        <v>0</v>
      </c>
      <c r="F55" s="16">
        <f t="shared" si="5"/>
        <v>0</v>
      </c>
      <c r="G55" s="16">
        <f t="shared" si="6"/>
        <v>0</v>
      </c>
      <c r="H55" s="16">
        <f t="shared" si="7"/>
        <v>0</v>
      </c>
      <c r="I55" s="16">
        <f t="shared" si="8"/>
        <v>0</v>
      </c>
      <c r="J55" s="16">
        <f t="shared" si="9"/>
        <v>0</v>
      </c>
      <c r="K55" s="16">
        <f t="shared" si="10"/>
        <v>0</v>
      </c>
      <c r="L55" s="16">
        <f t="shared" si="11"/>
        <v>0</v>
      </c>
      <c r="M55" s="16">
        <f t="shared" si="12"/>
        <v>0</v>
      </c>
      <c r="N55" s="16">
        <f t="shared" si="13"/>
        <v>0</v>
      </c>
      <c r="O55" s="17">
        <f t="shared" si="26"/>
        <v>0</v>
      </c>
      <c r="Q55" s="15">
        <v>2011</v>
      </c>
      <c r="R55" s="16">
        <f t="shared" si="14"/>
        <v>0</v>
      </c>
      <c r="S55" s="16">
        <f t="shared" si="15"/>
        <v>0</v>
      </c>
      <c r="T55" s="16">
        <f t="shared" si="16"/>
        <v>0</v>
      </c>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17">
        <f t="shared" si="27"/>
        <v>0</v>
      </c>
    </row>
    <row r="56" spans="2:30" ht="12.75">
      <c r="B56" s="15">
        <v>2012</v>
      </c>
      <c r="C56" s="16">
        <f t="shared" si="2"/>
        <v>0</v>
      </c>
      <c r="D56" s="16">
        <f t="shared" si="3"/>
        <v>0</v>
      </c>
      <c r="E56" s="16">
        <f t="shared" si="4"/>
        <v>0</v>
      </c>
      <c r="F56" s="16">
        <f t="shared" si="5"/>
        <v>0</v>
      </c>
      <c r="G56" s="16">
        <f t="shared" si="6"/>
        <v>0</v>
      </c>
      <c r="H56" s="16">
        <f t="shared" si="7"/>
        <v>0</v>
      </c>
      <c r="I56" s="16">
        <f t="shared" si="8"/>
        <v>0</v>
      </c>
      <c r="J56" s="16">
        <f t="shared" si="9"/>
        <v>0</v>
      </c>
      <c r="K56" s="16">
        <f t="shared" si="10"/>
        <v>0</v>
      </c>
      <c r="L56" s="16">
        <f t="shared" si="11"/>
        <v>0</v>
      </c>
      <c r="M56" s="16">
        <f t="shared" si="12"/>
        <v>0</v>
      </c>
      <c r="N56" s="16">
        <f t="shared" si="13"/>
        <v>0</v>
      </c>
      <c r="O56" s="17">
        <f t="shared" si="26"/>
        <v>0</v>
      </c>
      <c r="Q56" s="15">
        <v>2012</v>
      </c>
      <c r="R56" s="16">
        <f t="shared" si="14"/>
        <v>0</v>
      </c>
      <c r="S56" s="16">
        <f t="shared" si="15"/>
        <v>0</v>
      </c>
      <c r="T56" s="16">
        <f t="shared" si="16"/>
        <v>0</v>
      </c>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17">
        <f t="shared" si="27"/>
        <v>0</v>
      </c>
    </row>
    <row r="58" spans="1:17" ht="12.75">
      <c r="A58" s="1" t="s">
        <v>30</v>
      </c>
      <c r="B58" s="14" t="s">
        <v>31</v>
      </c>
      <c r="Q58" s="1" t="s">
        <v>35</v>
      </c>
    </row>
    <row r="59" spans="3:23" ht="12.75">
      <c r="C59" s="39" t="s">
        <v>36</v>
      </c>
      <c r="D59" s="40"/>
      <c r="E59" s="41" t="s">
        <v>37</v>
      </c>
      <c r="F59" s="41"/>
      <c r="G59" s="9" t="s">
        <v>33</v>
      </c>
      <c r="R59" s="39" t="s">
        <v>36</v>
      </c>
      <c r="S59" s="40"/>
      <c r="T59" s="41" t="s">
        <v>37</v>
      </c>
      <c r="U59" s="41"/>
      <c r="V59" s="9" t="s">
        <v>33</v>
      </c>
      <c r="W59" s="8"/>
    </row>
    <row r="60" spans="2:23" ht="12.75">
      <c r="B60" s="15" t="s">
        <v>0</v>
      </c>
      <c r="C60" s="9" t="s">
        <v>34</v>
      </c>
      <c r="D60" s="11" t="s">
        <v>32</v>
      </c>
      <c r="E60" s="9" t="s">
        <v>34</v>
      </c>
      <c r="F60" s="12" t="s">
        <v>32</v>
      </c>
      <c r="G60" s="9" t="s">
        <v>34</v>
      </c>
      <c r="Q60" s="15" t="s">
        <v>0</v>
      </c>
      <c r="R60" s="9" t="s">
        <v>34</v>
      </c>
      <c r="S60" s="11" t="s">
        <v>32</v>
      </c>
      <c r="T60" s="9" t="s">
        <v>34</v>
      </c>
      <c r="U60" s="12" t="s">
        <v>32</v>
      </c>
      <c r="V60" s="9" t="s">
        <v>34</v>
      </c>
      <c r="W60" s="8"/>
    </row>
    <row r="61" spans="2:23" ht="12.75">
      <c r="B61" s="15">
        <v>1990</v>
      </c>
      <c r="C61" s="16">
        <f>C7+D7+H7+K7+M7+N7</f>
        <v>14241.15791466195</v>
      </c>
      <c r="D61" s="16">
        <f>C34+D34+H34+K34+M34+N34</f>
        <v>1290.0127833175804</v>
      </c>
      <c r="E61" s="16">
        <f>J7</f>
        <v>133.86389282922423</v>
      </c>
      <c r="F61" s="16">
        <f>J34</f>
        <v>9.852382512230903</v>
      </c>
      <c r="G61" s="16">
        <f>E7</f>
        <v>1829.5344107614912</v>
      </c>
      <c r="Q61" s="15">
        <v>1990</v>
      </c>
      <c r="R61" s="16">
        <f>R7+S7+W7+Z7+AB7+AC7</f>
        <v>14246.868433799695</v>
      </c>
      <c r="S61" s="16">
        <f>R34+S34+W34+Z34+AB34+AC34</f>
        <v>1290.440215857814</v>
      </c>
      <c r="T61" s="16">
        <f>Y7</f>
        <v>133.86389282922423</v>
      </c>
      <c r="U61" s="16">
        <f>Y34</f>
        <v>9.852382512230903</v>
      </c>
      <c r="V61" s="16">
        <f>T7</f>
        <v>1830.0990463188011</v>
      </c>
      <c r="W61" s="8"/>
    </row>
    <row r="62" spans="2:23" ht="12.75">
      <c r="B62" s="15">
        <v>1991</v>
      </c>
      <c r="C62" s="16">
        <f aca="true" t="shared" si="28" ref="C62:C83">C8+D8+H8+K8+M8+N8</f>
        <v>12285.486458791604</v>
      </c>
      <c r="D62" s="16">
        <f aca="true" t="shared" si="29" ref="D62:D83">C35+D35+H35+K35+M35+N35</f>
        <v>1090.4119489684708</v>
      </c>
      <c r="E62" s="16">
        <f aca="true" t="shared" si="30" ref="E62:E83">J8</f>
        <v>119.87010449349287</v>
      </c>
      <c r="F62" s="16">
        <f aca="true" t="shared" si="31" ref="F62:F83">J35</f>
        <v>8.822439690721076</v>
      </c>
      <c r="G62" s="16">
        <f aca="true" t="shared" si="32" ref="G62:G83">E8</f>
        <v>1659.0829526327366</v>
      </c>
      <c r="Q62" s="15">
        <v>1991</v>
      </c>
      <c r="R62" s="16">
        <f aca="true" t="shared" si="33" ref="R62:R83">R8+S8+W8+Z8+AB8+AC8</f>
        <v>12283.661694520448</v>
      </c>
      <c r="S62" s="16">
        <f aca="true" t="shared" si="34" ref="S62:S83">R35+S35+W35+Z35+AB35+AC35</f>
        <v>1090.2754805985085</v>
      </c>
      <c r="T62" s="16">
        <f aca="true" t="shared" si="35" ref="T62:T83">Y8</f>
        <v>119.87010449349287</v>
      </c>
      <c r="U62" s="16">
        <f aca="true" t="shared" si="36" ref="U62:U83">Y35</f>
        <v>8.822439690721076</v>
      </c>
      <c r="V62" s="16">
        <f aca="true" t="shared" si="37" ref="V62:V83">T8</f>
        <v>1658.8993561790126</v>
      </c>
      <c r="W62" s="8"/>
    </row>
    <row r="63" spans="2:23" ht="12.75">
      <c r="B63" s="15">
        <v>1992</v>
      </c>
      <c r="C63" s="16">
        <f t="shared" si="28"/>
        <v>11471.005471832588</v>
      </c>
      <c r="D63" s="16">
        <f t="shared" si="29"/>
        <v>994.1202240089228</v>
      </c>
      <c r="E63" s="16">
        <f t="shared" si="30"/>
        <v>107.7955754522755</v>
      </c>
      <c r="F63" s="16">
        <f t="shared" si="31"/>
        <v>7.933754353287476</v>
      </c>
      <c r="G63" s="16">
        <f t="shared" si="32"/>
        <v>1502.62691785904</v>
      </c>
      <c r="Q63" s="15">
        <v>1992</v>
      </c>
      <c r="R63" s="16">
        <f t="shared" si="33"/>
        <v>11473.359232579496</v>
      </c>
      <c r="S63" s="16">
        <f t="shared" si="34"/>
        <v>994.2962284728986</v>
      </c>
      <c r="T63" s="16">
        <f t="shared" si="35"/>
        <v>107.7955754522755</v>
      </c>
      <c r="U63" s="16">
        <f t="shared" si="36"/>
        <v>7.933754353287476</v>
      </c>
      <c r="V63" s="16">
        <f t="shared" si="37"/>
        <v>1502.867879930949</v>
      </c>
      <c r="W63" s="8"/>
    </row>
    <row r="64" spans="2:23" ht="12.75">
      <c r="B64" s="15">
        <v>1993</v>
      </c>
      <c r="C64" s="16">
        <f t="shared" si="28"/>
        <v>9611.316879353417</v>
      </c>
      <c r="D64" s="16">
        <f t="shared" si="29"/>
        <v>836.6926330093952</v>
      </c>
      <c r="E64" s="16">
        <f t="shared" si="30"/>
        <v>101.58879726293853</v>
      </c>
      <c r="F64" s="16">
        <f t="shared" si="31"/>
        <v>7.476935478552274</v>
      </c>
      <c r="G64" s="16">
        <f t="shared" si="32"/>
        <v>1426.979784922784</v>
      </c>
      <c r="Q64" s="15">
        <v>1993</v>
      </c>
      <c r="R64" s="16">
        <f t="shared" si="33"/>
        <v>9613.451628914094</v>
      </c>
      <c r="S64" s="16">
        <f t="shared" si="34"/>
        <v>836.8519741733625</v>
      </c>
      <c r="T64" s="16">
        <f t="shared" si="35"/>
        <v>101.58879726293853</v>
      </c>
      <c r="U64" s="16">
        <f t="shared" si="36"/>
        <v>7.476935478552274</v>
      </c>
      <c r="V64" s="16">
        <f t="shared" si="37"/>
        <v>1427.2133003693857</v>
      </c>
      <c r="W64" s="8"/>
    </row>
    <row r="65" spans="2:23" ht="12.75">
      <c r="B65" s="15">
        <v>1994</v>
      </c>
      <c r="C65" s="16">
        <f t="shared" si="28"/>
        <v>11386.841110754574</v>
      </c>
      <c r="D65" s="16">
        <f t="shared" si="29"/>
        <v>979.8932521122774</v>
      </c>
      <c r="E65" s="16">
        <f t="shared" si="30"/>
        <v>110.68787068299534</v>
      </c>
      <c r="F65" s="16">
        <f t="shared" si="31"/>
        <v>8.146627282268456</v>
      </c>
      <c r="G65" s="16">
        <f t="shared" si="32"/>
        <v>1566.9533470626593</v>
      </c>
      <c r="Q65" s="15">
        <v>1994</v>
      </c>
      <c r="R65" s="16">
        <f t="shared" si="33"/>
        <v>11392.965810057454</v>
      </c>
      <c r="S65" s="16">
        <f t="shared" si="34"/>
        <v>980.349403287979</v>
      </c>
      <c r="T65" s="16">
        <f t="shared" si="35"/>
        <v>110.68787068299534</v>
      </c>
      <c r="U65" s="16">
        <f t="shared" si="36"/>
        <v>8.146627282268456</v>
      </c>
      <c r="V65" s="16">
        <f t="shared" si="37"/>
        <v>1567.6601586601655</v>
      </c>
      <c r="W65" s="8"/>
    </row>
    <row r="66" spans="2:23" ht="12.75">
      <c r="B66" s="15">
        <v>1995</v>
      </c>
      <c r="C66" s="16">
        <f t="shared" si="28"/>
        <v>9763.224879039984</v>
      </c>
      <c r="D66" s="16">
        <f t="shared" si="29"/>
        <v>860.4147752835191</v>
      </c>
      <c r="E66" s="16">
        <f t="shared" si="30"/>
        <v>101.75674894966073</v>
      </c>
      <c r="F66" s="16">
        <f t="shared" si="31"/>
        <v>7.4892967226950296</v>
      </c>
      <c r="G66" s="16">
        <f t="shared" si="32"/>
        <v>1460.6639657731355</v>
      </c>
      <c r="Q66" s="15">
        <v>1995</v>
      </c>
      <c r="R66" s="16">
        <f t="shared" si="33"/>
        <v>9765.362833323776</v>
      </c>
      <c r="S66" s="16">
        <f t="shared" si="34"/>
        <v>860.5736434475872</v>
      </c>
      <c r="T66" s="16">
        <f t="shared" si="35"/>
        <v>101.75674894966073</v>
      </c>
      <c r="U66" s="16">
        <f t="shared" si="36"/>
        <v>7.4892967226950296</v>
      </c>
      <c r="V66" s="16">
        <f t="shared" si="37"/>
        <v>1460.9285455174295</v>
      </c>
      <c r="W66" s="8"/>
    </row>
    <row r="67" spans="2:23" ht="12.75">
      <c r="B67" s="15">
        <v>1996</v>
      </c>
      <c r="C67" s="16">
        <f t="shared" si="28"/>
        <v>7692.9951376435865</v>
      </c>
      <c r="D67" s="16">
        <f t="shared" si="29"/>
        <v>656.5177874349888</v>
      </c>
      <c r="E67" s="16">
        <f t="shared" si="30"/>
        <v>89.84205518933102</v>
      </c>
      <c r="F67" s="16">
        <f t="shared" si="31"/>
        <v>6.612375261934762</v>
      </c>
      <c r="G67" s="16">
        <f t="shared" si="32"/>
        <v>1307.8377239322908</v>
      </c>
      <c r="Q67" s="15">
        <v>1996</v>
      </c>
      <c r="R67" s="16">
        <f t="shared" si="33"/>
        <v>7691.19636399077</v>
      </c>
      <c r="S67" s="16">
        <f t="shared" si="34"/>
        <v>656.3841391361502</v>
      </c>
      <c r="T67" s="16">
        <f t="shared" si="35"/>
        <v>89.84205518933102</v>
      </c>
      <c r="U67" s="16">
        <f t="shared" si="36"/>
        <v>6.612375261934762</v>
      </c>
      <c r="V67" s="16">
        <f t="shared" si="37"/>
        <v>1307.611730326122</v>
      </c>
      <c r="W67" s="8"/>
    </row>
    <row r="68" spans="2:23" ht="12.75">
      <c r="B68" s="15">
        <v>1997</v>
      </c>
      <c r="C68" s="16">
        <f t="shared" si="28"/>
        <v>7340.201773149777</v>
      </c>
      <c r="D68" s="16">
        <f t="shared" si="29"/>
        <v>622.8865884567334</v>
      </c>
      <c r="E68" s="16">
        <f t="shared" si="30"/>
        <v>88.5646932651295</v>
      </c>
      <c r="F68" s="16">
        <f t="shared" si="31"/>
        <v>6.518361424313531</v>
      </c>
      <c r="G68" s="16">
        <f t="shared" si="32"/>
        <v>1299.3417225652138</v>
      </c>
      <c r="Q68" s="15">
        <v>1997</v>
      </c>
      <c r="R68" s="16">
        <f t="shared" si="33"/>
        <v>7343.399843674322</v>
      </c>
      <c r="S68" s="16">
        <f t="shared" si="34"/>
        <v>623.1235990611123</v>
      </c>
      <c r="T68" s="16">
        <f t="shared" si="35"/>
        <v>88.5646932651295</v>
      </c>
      <c r="U68" s="16">
        <f t="shared" si="36"/>
        <v>6.518361424313531</v>
      </c>
      <c r="V68" s="16">
        <f t="shared" si="37"/>
        <v>1299.7573432594284</v>
      </c>
      <c r="W68" s="8"/>
    </row>
    <row r="69" spans="2:23" ht="12.75">
      <c r="B69" s="15">
        <v>1998</v>
      </c>
      <c r="C69" s="16">
        <f t="shared" si="28"/>
        <v>6949.720421764714</v>
      </c>
      <c r="D69" s="16">
        <f t="shared" si="29"/>
        <v>587.5433365331332</v>
      </c>
      <c r="E69" s="16">
        <f t="shared" si="30"/>
        <v>88.20535761825165</v>
      </c>
      <c r="F69" s="16">
        <f t="shared" si="31"/>
        <v>6.491914320703321</v>
      </c>
      <c r="G69" s="16">
        <f t="shared" si="32"/>
        <v>1217.324303605282</v>
      </c>
      <c r="Q69" s="15">
        <v>1998</v>
      </c>
      <c r="R69" s="16">
        <f t="shared" si="33"/>
        <v>6951.607781393645</v>
      </c>
      <c r="S69" s="16">
        <f t="shared" si="34"/>
        <v>587.6829500447456</v>
      </c>
      <c r="T69" s="16">
        <f t="shared" si="35"/>
        <v>88.20535761825165</v>
      </c>
      <c r="U69" s="16">
        <f t="shared" si="36"/>
        <v>6.491914320703321</v>
      </c>
      <c r="V69" s="16">
        <f t="shared" si="37"/>
        <v>1217.576465462991</v>
      </c>
      <c r="W69" s="8"/>
    </row>
    <row r="70" spans="2:23" ht="12.75">
      <c r="B70" s="15">
        <v>1999</v>
      </c>
      <c r="C70" s="16">
        <f t="shared" si="28"/>
        <v>6716.945603318295</v>
      </c>
      <c r="D70" s="16">
        <f t="shared" si="29"/>
        <v>568.5516514960549</v>
      </c>
      <c r="E70" s="16">
        <f t="shared" si="30"/>
        <v>90.28013153581153</v>
      </c>
      <c r="F70" s="16">
        <f t="shared" si="31"/>
        <v>6.6446176810357285</v>
      </c>
      <c r="G70" s="16">
        <f t="shared" si="32"/>
        <v>1216.4484895935145</v>
      </c>
      <c r="Q70" s="15">
        <v>1999</v>
      </c>
      <c r="R70" s="16">
        <f t="shared" si="33"/>
        <v>6719.590611623065</v>
      </c>
      <c r="S70" s="16">
        <f t="shared" si="34"/>
        <v>568.746843954865</v>
      </c>
      <c r="T70" s="16">
        <f t="shared" si="35"/>
        <v>90.28013153581153</v>
      </c>
      <c r="U70" s="16">
        <f t="shared" si="36"/>
        <v>6.6446176810357285</v>
      </c>
      <c r="V70" s="16">
        <f t="shared" si="37"/>
        <v>1216.8147673306278</v>
      </c>
      <c r="W70" s="8"/>
    </row>
    <row r="71" spans="2:23" ht="12.75">
      <c r="B71" s="15">
        <v>2000</v>
      </c>
      <c r="C71" s="16">
        <f t="shared" si="28"/>
        <v>7209.853356967043</v>
      </c>
      <c r="D71" s="16">
        <f t="shared" si="29"/>
        <v>642.5859426001833</v>
      </c>
      <c r="E71" s="16">
        <f t="shared" si="30"/>
        <v>97.12319608854409</v>
      </c>
      <c r="F71" s="16">
        <f t="shared" si="31"/>
        <v>7.148267232116845</v>
      </c>
      <c r="G71" s="16">
        <f t="shared" si="32"/>
        <v>1334.7991254423027</v>
      </c>
      <c r="Q71" s="15">
        <v>2000</v>
      </c>
      <c r="R71" s="16">
        <f t="shared" si="33"/>
        <v>7214.181456038822</v>
      </c>
      <c r="S71" s="16">
        <f t="shared" si="34"/>
        <v>642.9039082123824</v>
      </c>
      <c r="T71" s="16">
        <f t="shared" si="35"/>
        <v>97.12319608854409</v>
      </c>
      <c r="U71" s="16">
        <f t="shared" si="36"/>
        <v>7.148267232116845</v>
      </c>
      <c r="V71" s="16">
        <f t="shared" si="37"/>
        <v>1335.4687388236923</v>
      </c>
      <c r="W71" s="8"/>
    </row>
    <row r="72" spans="2:23" ht="12.75">
      <c r="B72" s="15">
        <v>2001</v>
      </c>
      <c r="C72" s="16">
        <f t="shared" si="28"/>
        <v>6927.32065299927</v>
      </c>
      <c r="D72" s="16">
        <f t="shared" si="29"/>
        <v>620.6330933176687</v>
      </c>
      <c r="E72" s="16">
        <f t="shared" si="30"/>
        <v>102.89517708839539</v>
      </c>
      <c r="F72" s="16">
        <f t="shared" si="31"/>
        <v>7.5730850337059</v>
      </c>
      <c r="G72" s="16">
        <f t="shared" si="32"/>
        <v>1400.3989720023</v>
      </c>
      <c r="Q72" s="15">
        <v>2001</v>
      </c>
      <c r="R72" s="16">
        <f t="shared" si="33"/>
        <v>6929.997470287977</v>
      </c>
      <c r="S72" s="16">
        <f t="shared" si="34"/>
        <v>620.8293122319034</v>
      </c>
      <c r="T72" s="16">
        <f t="shared" si="35"/>
        <v>102.89517708839539</v>
      </c>
      <c r="U72" s="16">
        <f t="shared" si="36"/>
        <v>7.5730850337059</v>
      </c>
      <c r="V72" s="16">
        <f t="shared" si="37"/>
        <v>1400.8324083950627</v>
      </c>
      <c r="W72" s="8"/>
    </row>
    <row r="73" spans="2:23" ht="12.75">
      <c r="B73" s="15">
        <v>2002</v>
      </c>
      <c r="C73" s="16">
        <f t="shared" si="28"/>
        <v>5988.917974215964</v>
      </c>
      <c r="D73" s="16">
        <f t="shared" si="29"/>
        <v>535.8064367206844</v>
      </c>
      <c r="E73" s="16">
        <f t="shared" si="30"/>
        <v>98.68509958194258</v>
      </c>
      <c r="F73" s="16">
        <f t="shared" si="31"/>
        <v>7.263223329230973</v>
      </c>
      <c r="G73" s="16">
        <f t="shared" si="32"/>
        <v>1342.4031708559758</v>
      </c>
      <c r="Q73" s="15">
        <v>2002</v>
      </c>
      <c r="R73" s="16">
        <f t="shared" si="33"/>
        <v>5992.380699436776</v>
      </c>
      <c r="S73" s="16">
        <f t="shared" si="34"/>
        <v>536.0594533356535</v>
      </c>
      <c r="T73" s="16">
        <f t="shared" si="35"/>
        <v>98.68509958194258</v>
      </c>
      <c r="U73" s="16">
        <f t="shared" si="36"/>
        <v>7.263223329230973</v>
      </c>
      <c r="V73" s="16">
        <f t="shared" si="37"/>
        <v>1342.9819538754211</v>
      </c>
      <c r="W73" s="8"/>
    </row>
    <row r="74" spans="2:23" ht="12.75">
      <c r="B74" s="15">
        <v>2003</v>
      </c>
      <c r="C74" s="16">
        <f t="shared" si="28"/>
        <v>5705.150756198876</v>
      </c>
      <c r="D74" s="16">
        <f t="shared" si="29"/>
        <v>517.116669610957</v>
      </c>
      <c r="E74" s="16">
        <f t="shared" si="30"/>
        <v>95.61915942235936</v>
      </c>
      <c r="F74" s="16">
        <f t="shared" si="31"/>
        <v>7.037570133485649</v>
      </c>
      <c r="G74" s="16">
        <f t="shared" si="32"/>
        <v>1314.765818027163</v>
      </c>
      <c r="Q74" s="15">
        <v>2003</v>
      </c>
      <c r="R74" s="16">
        <f t="shared" si="33"/>
        <v>5706.80662041119</v>
      </c>
      <c r="S74" s="16">
        <f t="shared" si="34"/>
        <v>517.237504320629</v>
      </c>
      <c r="T74" s="16">
        <f t="shared" si="35"/>
        <v>95.61915942235936</v>
      </c>
      <c r="U74" s="16">
        <f t="shared" si="36"/>
        <v>7.037570133485649</v>
      </c>
      <c r="V74" s="16">
        <f t="shared" si="37"/>
        <v>1315.0566550077024</v>
      </c>
      <c r="W74" s="8"/>
    </row>
    <row r="75" spans="2:23" ht="12.75">
      <c r="B75" s="15">
        <v>2004</v>
      </c>
      <c r="C75" s="16">
        <f t="shared" si="28"/>
        <v>5939.379182930447</v>
      </c>
      <c r="D75" s="16">
        <f t="shared" si="29"/>
        <v>537.938405034119</v>
      </c>
      <c r="E75" s="16">
        <f t="shared" si="30"/>
        <v>97.87408141389375</v>
      </c>
      <c r="F75" s="16">
        <f t="shared" si="31"/>
        <v>7.20353239206258</v>
      </c>
      <c r="G75" s="16">
        <f t="shared" si="32"/>
        <v>1455.352634775153</v>
      </c>
      <c r="Q75" s="15">
        <v>2004</v>
      </c>
      <c r="R75" s="16">
        <f t="shared" si="33"/>
        <v>5941.127852586372</v>
      </c>
      <c r="S75" s="16">
        <f t="shared" si="34"/>
        <v>538.0659035813183</v>
      </c>
      <c r="T75" s="16">
        <f t="shared" si="35"/>
        <v>97.87408141389375</v>
      </c>
      <c r="U75" s="16">
        <f t="shared" si="36"/>
        <v>7.20353239206258</v>
      </c>
      <c r="V75" s="16">
        <f t="shared" si="37"/>
        <v>1455.6636972682247</v>
      </c>
      <c r="W75" s="8"/>
    </row>
    <row r="76" spans="2:23" ht="12.75">
      <c r="B76" s="15">
        <v>2005</v>
      </c>
      <c r="C76" s="16">
        <f t="shared" si="28"/>
        <v>6363.617897280828</v>
      </c>
      <c r="D76" s="16">
        <f t="shared" si="29"/>
        <v>579.68405406872</v>
      </c>
      <c r="E76" s="16">
        <f t="shared" si="30"/>
        <v>102.2773587788256</v>
      </c>
      <c r="F76" s="16">
        <f t="shared" si="31"/>
        <v>7.527613606121564</v>
      </c>
      <c r="G76" s="16">
        <f t="shared" si="32"/>
        <v>1556.7317813936063</v>
      </c>
      <c r="Q76" s="15">
        <v>2005</v>
      </c>
      <c r="R76" s="16">
        <f t="shared" si="33"/>
        <v>6364.1020811700755</v>
      </c>
      <c r="S76" s="16">
        <f t="shared" si="34"/>
        <v>579.7193023305056</v>
      </c>
      <c r="T76" s="16">
        <f t="shared" si="35"/>
        <v>102.2773587788256</v>
      </c>
      <c r="U76" s="16">
        <f t="shared" si="36"/>
        <v>7.527613606121564</v>
      </c>
      <c r="V76" s="16">
        <f t="shared" si="37"/>
        <v>1556.8192444552114</v>
      </c>
      <c r="W76" s="8"/>
    </row>
    <row r="77" spans="2:23" ht="12.75">
      <c r="B77" s="15">
        <v>2006</v>
      </c>
      <c r="C77" s="16">
        <f t="shared" si="28"/>
        <v>6239.4132834657285</v>
      </c>
      <c r="D77" s="16">
        <f t="shared" si="29"/>
        <v>571.0733991766072</v>
      </c>
      <c r="E77" s="16">
        <f t="shared" si="30"/>
        <v>101.67968465377093</v>
      </c>
      <c r="F77" s="16">
        <f t="shared" si="31"/>
        <v>7.48362479051754</v>
      </c>
      <c r="G77" s="16">
        <f t="shared" si="32"/>
        <v>1566.568045484545</v>
      </c>
      <c r="Q77" s="15">
        <v>2006</v>
      </c>
      <c r="R77" s="16">
        <f t="shared" si="33"/>
        <v>6242.665378591881</v>
      </c>
      <c r="S77" s="16">
        <f t="shared" si="34"/>
        <v>571.3139196902463</v>
      </c>
      <c r="T77" s="16">
        <f t="shared" si="35"/>
        <v>101.67968465377093</v>
      </c>
      <c r="U77" s="16">
        <f t="shared" si="36"/>
        <v>7.48362479051754</v>
      </c>
      <c r="V77" s="16">
        <f t="shared" si="37"/>
        <v>1566.9896743172387</v>
      </c>
      <c r="W77" s="8"/>
    </row>
    <row r="78" spans="2:23" ht="12.75">
      <c r="B78" s="15">
        <v>2007</v>
      </c>
      <c r="C78" s="16">
        <f t="shared" si="28"/>
        <v>0</v>
      </c>
      <c r="D78" s="16">
        <f t="shared" si="29"/>
        <v>0</v>
      </c>
      <c r="E78" s="16">
        <f t="shared" si="30"/>
        <v>0</v>
      </c>
      <c r="F78" s="16">
        <f t="shared" si="31"/>
        <v>0</v>
      </c>
      <c r="G78" s="16">
        <f t="shared" si="32"/>
        <v>0</v>
      </c>
      <c r="Q78" s="15">
        <v>2007</v>
      </c>
      <c r="R78" s="16">
        <f t="shared" si="33"/>
        <v>0</v>
      </c>
      <c r="S78" s="16">
        <f t="shared" si="34"/>
        <v>0</v>
      </c>
      <c r="T78" s="16">
        <f t="shared" si="35"/>
        <v>0</v>
      </c>
      <c r="U78" s="16">
        <f t="shared" si="36"/>
        <v>0</v>
      </c>
      <c r="V78" s="16">
        <f t="shared" si="37"/>
        <v>0</v>
      </c>
      <c r="W78" s="8"/>
    </row>
    <row r="79" spans="2:23" ht="12.75">
      <c r="B79" s="15">
        <v>2008</v>
      </c>
      <c r="C79" s="16">
        <f t="shared" si="28"/>
        <v>0</v>
      </c>
      <c r="D79" s="16">
        <f t="shared" si="29"/>
        <v>0</v>
      </c>
      <c r="E79" s="16">
        <f t="shared" si="30"/>
        <v>0</v>
      </c>
      <c r="F79" s="16">
        <f t="shared" si="31"/>
        <v>0</v>
      </c>
      <c r="G79" s="16">
        <f t="shared" si="32"/>
        <v>0</v>
      </c>
      <c r="Q79" s="15">
        <v>2008</v>
      </c>
      <c r="R79" s="16">
        <f t="shared" si="33"/>
        <v>0</v>
      </c>
      <c r="S79" s="16">
        <f t="shared" si="34"/>
        <v>0</v>
      </c>
      <c r="T79" s="16">
        <f t="shared" si="35"/>
        <v>0</v>
      </c>
      <c r="U79" s="16">
        <f t="shared" si="36"/>
        <v>0</v>
      </c>
      <c r="V79" s="16">
        <f t="shared" si="37"/>
        <v>0</v>
      </c>
      <c r="W79" s="8"/>
    </row>
    <row r="80" spans="2:23" ht="12.75">
      <c r="B80" s="15">
        <v>2009</v>
      </c>
      <c r="C80" s="16">
        <f t="shared" si="28"/>
        <v>0</v>
      </c>
      <c r="D80" s="16">
        <f t="shared" si="29"/>
        <v>0</v>
      </c>
      <c r="E80" s="16">
        <f t="shared" si="30"/>
        <v>0</v>
      </c>
      <c r="F80" s="16">
        <f t="shared" si="31"/>
        <v>0</v>
      </c>
      <c r="G80" s="16">
        <f t="shared" si="32"/>
        <v>0</v>
      </c>
      <c r="Q80" s="15">
        <v>2009</v>
      </c>
      <c r="R80" s="16">
        <f t="shared" si="33"/>
        <v>0</v>
      </c>
      <c r="S80" s="16">
        <f t="shared" si="34"/>
        <v>0</v>
      </c>
      <c r="T80" s="16">
        <f t="shared" si="35"/>
        <v>0</v>
      </c>
      <c r="U80" s="16">
        <f t="shared" si="36"/>
        <v>0</v>
      </c>
      <c r="V80" s="16">
        <f t="shared" si="37"/>
        <v>0</v>
      </c>
      <c r="W80" s="8"/>
    </row>
    <row r="81" spans="2:23" ht="12.75">
      <c r="B81" s="15">
        <v>2010</v>
      </c>
      <c r="C81" s="16">
        <f t="shared" si="28"/>
        <v>0</v>
      </c>
      <c r="D81" s="16">
        <f t="shared" si="29"/>
        <v>0</v>
      </c>
      <c r="E81" s="16">
        <f t="shared" si="30"/>
        <v>0</v>
      </c>
      <c r="F81" s="16">
        <f t="shared" si="31"/>
        <v>0</v>
      </c>
      <c r="G81" s="16">
        <f t="shared" si="32"/>
        <v>0</v>
      </c>
      <c r="Q81" s="15">
        <v>2010</v>
      </c>
      <c r="R81" s="16">
        <f t="shared" si="33"/>
        <v>0</v>
      </c>
      <c r="S81" s="16">
        <f t="shared" si="34"/>
        <v>0</v>
      </c>
      <c r="T81" s="16">
        <f t="shared" si="35"/>
        <v>0</v>
      </c>
      <c r="U81" s="16">
        <f t="shared" si="36"/>
        <v>0</v>
      </c>
      <c r="V81" s="16">
        <f t="shared" si="37"/>
        <v>0</v>
      </c>
      <c r="W81" s="8"/>
    </row>
    <row r="82" spans="2:23" ht="12.75">
      <c r="B82" s="15">
        <v>2011</v>
      </c>
      <c r="C82" s="16">
        <f t="shared" si="28"/>
        <v>0</v>
      </c>
      <c r="D82" s="16">
        <f t="shared" si="29"/>
        <v>0</v>
      </c>
      <c r="E82" s="16">
        <f t="shared" si="30"/>
        <v>0</v>
      </c>
      <c r="F82" s="16">
        <f t="shared" si="31"/>
        <v>0</v>
      </c>
      <c r="G82" s="16">
        <f t="shared" si="32"/>
        <v>0</v>
      </c>
      <c r="Q82" s="15">
        <v>2011</v>
      </c>
      <c r="R82" s="16">
        <f t="shared" si="33"/>
        <v>0</v>
      </c>
      <c r="S82" s="16">
        <f t="shared" si="34"/>
        <v>0</v>
      </c>
      <c r="T82" s="16">
        <f t="shared" si="35"/>
        <v>0</v>
      </c>
      <c r="U82" s="16">
        <f t="shared" si="36"/>
        <v>0</v>
      </c>
      <c r="V82" s="16">
        <f t="shared" si="37"/>
        <v>0</v>
      </c>
      <c r="W82" s="8"/>
    </row>
    <row r="83" spans="2:23" ht="12.75">
      <c r="B83" s="15">
        <v>2012</v>
      </c>
      <c r="C83" s="16">
        <f t="shared" si="28"/>
        <v>0</v>
      </c>
      <c r="D83" s="16">
        <f t="shared" si="29"/>
        <v>0</v>
      </c>
      <c r="E83" s="16">
        <f t="shared" si="30"/>
        <v>0</v>
      </c>
      <c r="F83" s="16">
        <f t="shared" si="31"/>
        <v>0</v>
      </c>
      <c r="G83" s="16">
        <f t="shared" si="32"/>
        <v>0</v>
      </c>
      <c r="Q83" s="15">
        <v>2012</v>
      </c>
      <c r="R83" s="16">
        <f t="shared" si="33"/>
        <v>0</v>
      </c>
      <c r="S83" s="16">
        <f t="shared" si="34"/>
        <v>0</v>
      </c>
      <c r="T83" s="16">
        <f t="shared" si="35"/>
        <v>0</v>
      </c>
      <c r="U83" s="16">
        <f t="shared" si="36"/>
        <v>0</v>
      </c>
      <c r="V83" s="16">
        <f t="shared" si="37"/>
        <v>0</v>
      </c>
      <c r="W83" s="8"/>
    </row>
  </sheetData>
  <mergeCells count="4">
    <mergeCell ref="C59:D59"/>
    <mergeCell ref="E59:F59"/>
    <mergeCell ref="R59:S59"/>
    <mergeCell ref="T59:U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xl/worksheets/sheet7.xml><?xml version="1.0" encoding="utf-8"?>
<worksheet xmlns="http://schemas.openxmlformats.org/spreadsheetml/2006/main" xmlns:r="http://schemas.openxmlformats.org/officeDocument/2006/relationships">
  <dimension ref="A1:AE83"/>
  <sheetViews>
    <sheetView workbookViewId="0" topLeftCell="A1">
      <selection activeCell="A1" sqref="A1"/>
    </sheetView>
  </sheetViews>
  <sheetFormatPr defaultColWidth="11.421875" defaultRowHeight="12.75"/>
  <cols>
    <col min="1" max="1" width="3.57421875" style="0" customWidth="1"/>
    <col min="2" max="2" width="11.421875" style="13" customWidth="1"/>
    <col min="16" max="16" width="3.421875" style="0" customWidth="1"/>
    <col min="17" max="17" width="11.421875" style="13" customWidth="1"/>
  </cols>
  <sheetData>
    <row r="1" ht="18">
      <c r="A1" s="2" t="s">
        <v>21</v>
      </c>
    </row>
    <row r="4" spans="1:17" ht="12.75">
      <c r="A4" s="1" t="s">
        <v>2</v>
      </c>
      <c r="B4" s="14" t="s">
        <v>38</v>
      </c>
      <c r="Q4" s="1" t="s">
        <v>28</v>
      </c>
    </row>
    <row r="6" spans="2:30"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9" t="s">
        <v>5</v>
      </c>
      <c r="U6" s="19" t="s">
        <v>6</v>
      </c>
      <c r="V6" s="19" t="s">
        <v>7</v>
      </c>
      <c r="W6" s="18" t="s">
        <v>8</v>
      </c>
      <c r="X6" s="19" t="s">
        <v>9</v>
      </c>
      <c r="Y6" s="18" t="s">
        <v>10</v>
      </c>
      <c r="Z6" s="18" t="s">
        <v>11</v>
      </c>
      <c r="AA6" s="19" t="s">
        <v>12</v>
      </c>
      <c r="AB6" s="18" t="s">
        <v>13</v>
      </c>
      <c r="AC6" s="18" t="s">
        <v>14</v>
      </c>
      <c r="AD6" s="20" t="s">
        <v>24</v>
      </c>
    </row>
    <row r="7" spans="2:30" ht="12.75">
      <c r="B7" s="15">
        <v>1990</v>
      </c>
      <c r="C7" s="16">
        <f>'[1]Chemicals'!C7</f>
        <v>3109.2580309199575</v>
      </c>
      <c r="D7" s="16">
        <f>'[1]Chemicals'!D7</f>
        <v>10343.37526605179</v>
      </c>
      <c r="E7" s="16">
        <f>'[1]Chemicals'!E7</f>
        <v>10385.892160748082</v>
      </c>
      <c r="F7" s="16">
        <f>'[1]Chemicals'!F7</f>
        <v>315.86192337199674</v>
      </c>
      <c r="G7" s="16">
        <f>'[1]Chemicals'!G7</f>
        <v>0</v>
      </c>
      <c r="H7" s="16">
        <f>'[1]Chemicals'!H7</f>
        <v>107.18675927761169</v>
      </c>
      <c r="I7" s="16">
        <f>'[1]Chemicals'!I7</f>
        <v>11.76417927609344</v>
      </c>
      <c r="J7" s="16">
        <f>'[1]Chemicals'!J7</f>
        <v>188.0260689473651</v>
      </c>
      <c r="K7" s="16">
        <f>'[1]Chemicals'!K7</f>
        <v>1739.9487355314204</v>
      </c>
      <c r="L7" s="16">
        <f>'[1]Chemicals'!L7</f>
        <v>2451.700277451892</v>
      </c>
      <c r="M7" s="16">
        <f>'[1]Chemicals'!M7</f>
        <v>125.61982278458316</v>
      </c>
      <c r="N7" s="16">
        <f>'[1]Chemicals'!N7</f>
        <v>7.572175183877088</v>
      </c>
      <c r="O7" s="17">
        <f>SUM(C7:N7)</f>
        <v>28786.205399544666</v>
      </c>
      <c r="Q7" s="15">
        <v>1990</v>
      </c>
      <c r="R7" s="16">
        <f>'[1]Chemicals'!AF7</f>
        <v>3180.466462820289</v>
      </c>
      <c r="S7" s="16">
        <f>'[1]Chemicals'!AG7</f>
        <v>10470.202852894758</v>
      </c>
      <c r="T7" s="16">
        <f>'[1]Chemicals'!AH7</f>
        <v>10392.263921300682</v>
      </c>
      <c r="U7" s="16">
        <f>'[1]Chemicals'!AI7</f>
        <v>323.14902978052964</v>
      </c>
      <c r="V7" s="16">
        <f>'[1]Chemicals'!AJ7</f>
        <v>0</v>
      </c>
      <c r="W7" s="16">
        <f>'[1]Chemicals'!AK7</f>
        <v>108.51810626813098</v>
      </c>
      <c r="X7" s="16">
        <f>'[1]Chemicals'!AL7</f>
        <v>11.76417927609344</v>
      </c>
      <c r="Y7" s="16">
        <f>'[1]Chemicals'!AM7</f>
        <v>188.0260689473651</v>
      </c>
      <c r="Z7" s="16">
        <f>'[1]Chemicals'!AN7</f>
        <v>1758.179593263292</v>
      </c>
      <c r="AA7" s="16">
        <f>'[1]Chemicals'!AO7</f>
        <v>2468.910703767057</v>
      </c>
      <c r="AB7" s="16">
        <f>'[1]Chemicals'!AP7</f>
        <v>125.64619108537244</v>
      </c>
      <c r="AC7" s="16">
        <f>'[1]Chemicals'!AQ7</f>
        <v>7.653931842491043</v>
      </c>
      <c r="AD7" s="17">
        <f>SUM(R7:AC7)</f>
        <v>29034.78104124606</v>
      </c>
    </row>
    <row r="8" spans="2:30" ht="12.75">
      <c r="B8" s="15">
        <v>1991</v>
      </c>
      <c r="C8" s="16">
        <f>'[1]Chemicals'!C8</f>
        <v>3187.405717610811</v>
      </c>
      <c r="D8" s="16">
        <f>'[1]Chemicals'!D8</f>
        <v>10115.846433497174</v>
      </c>
      <c r="E8" s="16">
        <f>'[1]Chemicals'!E8</f>
        <v>10199.816419834446</v>
      </c>
      <c r="F8" s="16">
        <f>'[1]Chemicals'!F8</f>
        <v>317.27205033831524</v>
      </c>
      <c r="G8" s="16">
        <f>'[1]Chemicals'!G8</f>
        <v>0</v>
      </c>
      <c r="H8" s="16">
        <f>'[1]Chemicals'!H8</f>
        <v>105.84829138123555</v>
      </c>
      <c r="I8" s="16">
        <f>'[1]Chemicals'!I8</f>
        <v>14.147776837436993</v>
      </c>
      <c r="J8" s="16">
        <f>'[1]Chemicals'!J8</f>
        <v>135.95835184459764</v>
      </c>
      <c r="K8" s="16">
        <f>'[1]Chemicals'!K8</f>
        <v>1170.8775518199716</v>
      </c>
      <c r="L8" s="16">
        <f>'[1]Chemicals'!L8</f>
        <v>2612.19516486562</v>
      </c>
      <c r="M8" s="16">
        <f>'[1]Chemicals'!M8</f>
        <v>114.80706276538422</v>
      </c>
      <c r="N8" s="16">
        <f>'[1]Chemicals'!N8</f>
        <v>9.316950951908062</v>
      </c>
      <c r="O8" s="17">
        <f aca="true" t="shared" si="0" ref="O8:O29">SUM(C8:N8)</f>
        <v>27983.4917717469</v>
      </c>
      <c r="Q8" s="15">
        <v>1991</v>
      </c>
      <c r="R8" s="16">
        <f>'[1]Chemicals'!AF8</f>
        <v>3164.3026119360356</v>
      </c>
      <c r="S8" s="16">
        <f>'[1]Chemicals'!AG8</f>
        <v>10074.528494708984</v>
      </c>
      <c r="T8" s="16">
        <f>'[1]Chemicals'!AH8</f>
        <v>10197.74345579505</v>
      </c>
      <c r="U8" s="16">
        <f>'[1]Chemicals'!AI8</f>
        <v>314.9247410759261</v>
      </c>
      <c r="V8" s="16">
        <f>'[1]Chemicals'!AJ8</f>
        <v>0</v>
      </c>
      <c r="W8" s="16">
        <f>'[1]Chemicals'!AK8</f>
        <v>105.42024357926257</v>
      </c>
      <c r="X8" s="16">
        <f>'[1]Chemicals'!AL8</f>
        <v>14.147776837436993</v>
      </c>
      <c r="Y8" s="16">
        <f>'[1]Chemicals'!AM8</f>
        <v>135.95835184459764</v>
      </c>
      <c r="Z8" s="16">
        <f>'[1]Chemicals'!AN8</f>
        <v>1165.461598946512</v>
      </c>
      <c r="AA8" s="16">
        <f>'[1]Chemicals'!AO8</f>
        <v>2606.6005982282304</v>
      </c>
      <c r="AB8" s="16">
        <f>'[1]Chemicals'!AP8</f>
        <v>114.79728770581342</v>
      </c>
      <c r="AC8" s="16">
        <f>'[1]Chemicals'!AQ8</f>
        <v>9.284089334697386</v>
      </c>
      <c r="AD8" s="17">
        <f aca="true" t="shared" si="1" ref="AD8:AD29">SUM(R8:AC8)</f>
        <v>27903.16924999254</v>
      </c>
    </row>
    <row r="9" spans="2:30" ht="12.75">
      <c r="B9" s="15">
        <v>1992</v>
      </c>
      <c r="C9" s="16">
        <f>'[1]Chemicals'!C9</f>
        <v>2743.613782669936</v>
      </c>
      <c r="D9" s="16">
        <f>'[1]Chemicals'!D9</f>
        <v>10712.164456855744</v>
      </c>
      <c r="E9" s="16">
        <f>'[1]Chemicals'!E9</f>
        <v>10142.584703340193</v>
      </c>
      <c r="F9" s="16">
        <f>'[1]Chemicals'!F9</f>
        <v>318.5869177588129</v>
      </c>
      <c r="G9" s="16">
        <f>'[1]Chemicals'!G9</f>
        <v>0</v>
      </c>
      <c r="H9" s="16">
        <f>'[1]Chemicals'!H9</f>
        <v>100.62354527139799</v>
      </c>
      <c r="I9" s="16">
        <f>'[1]Chemicals'!I9</f>
        <v>16.65451927105423</v>
      </c>
      <c r="J9" s="16">
        <f>'[1]Chemicals'!J9</f>
        <v>164.8329073266044</v>
      </c>
      <c r="K9" s="16">
        <f>'[1]Chemicals'!K9</f>
        <v>896.6261589417998</v>
      </c>
      <c r="L9" s="16">
        <f>'[1]Chemicals'!L9</f>
        <v>2768.1420219213087</v>
      </c>
      <c r="M9" s="16">
        <f>'[1]Chemicals'!M9</f>
        <v>104.35887593450458</v>
      </c>
      <c r="N9" s="16">
        <f>'[1]Chemicals'!N9</f>
        <v>9.336874061278293</v>
      </c>
      <c r="O9" s="17">
        <f t="shared" si="0"/>
        <v>27977.524763352634</v>
      </c>
      <c r="Q9" s="15">
        <v>1992</v>
      </c>
      <c r="R9" s="16">
        <f>'[1]Chemicals'!AF9</f>
        <v>2773.5516491780463</v>
      </c>
      <c r="S9" s="16">
        <f>'[1]Chemicals'!AG9</f>
        <v>10765.891513319328</v>
      </c>
      <c r="T9" s="16">
        <f>'[1]Chemicals'!AH9</f>
        <v>10145.274949368146</v>
      </c>
      <c r="U9" s="16">
        <f>'[1]Chemicals'!AI9</f>
        <v>321.60480514654</v>
      </c>
      <c r="V9" s="16">
        <f>'[1]Chemicals'!AJ9</f>
        <v>0</v>
      </c>
      <c r="W9" s="16">
        <f>'[1]Chemicals'!AK9</f>
        <v>101.17329397364718</v>
      </c>
      <c r="X9" s="16">
        <f>'[1]Chemicals'!AL9</f>
        <v>16.65451927105423</v>
      </c>
      <c r="Y9" s="16">
        <f>'[1]Chemicals'!AM9</f>
        <v>164.8329073266044</v>
      </c>
      <c r="Z9" s="16">
        <f>'[1]Chemicals'!AN9</f>
        <v>903.4052031282922</v>
      </c>
      <c r="AA9" s="16">
        <f>'[1]Chemicals'!AO9</f>
        <v>2775.408102999522</v>
      </c>
      <c r="AB9" s="16">
        <f>'[1]Chemicals'!AP9</f>
        <v>104.37225534682533</v>
      </c>
      <c r="AC9" s="16">
        <f>'[1]Chemicals'!AQ9</f>
        <v>9.380156105222373</v>
      </c>
      <c r="AD9" s="17">
        <f t="shared" si="1"/>
        <v>28081.549355163228</v>
      </c>
    </row>
    <row r="10" spans="2:30" ht="12.75">
      <c r="B10" s="15">
        <v>1993</v>
      </c>
      <c r="C10" s="16">
        <f>'[1]Chemicals'!C10</f>
        <v>2864.5555350376735</v>
      </c>
      <c r="D10" s="16">
        <f>'[1]Chemicals'!D10</f>
        <v>9751.091003765989</v>
      </c>
      <c r="E10" s="16">
        <f>'[1]Chemicals'!E10</f>
        <v>10287.681938991547</v>
      </c>
      <c r="F10" s="16">
        <f>'[1]Chemicals'!F10</f>
        <v>314.15186447485394</v>
      </c>
      <c r="G10" s="16">
        <f>'[1]Chemicals'!G10</f>
        <v>0</v>
      </c>
      <c r="H10" s="16">
        <f>'[1]Chemicals'!H10</f>
        <v>95.64994703772642</v>
      </c>
      <c r="I10" s="16">
        <f>'[1]Chemicals'!I10</f>
        <v>19.23872082815091</v>
      </c>
      <c r="J10" s="16">
        <f>'[1]Chemicals'!J10</f>
        <v>183.9409813418098</v>
      </c>
      <c r="K10" s="16">
        <f>'[1]Chemicals'!K10</f>
        <v>1146.91525399124</v>
      </c>
      <c r="L10" s="16">
        <f>'[1]Chemicals'!L10</f>
        <v>3306.9706367702233</v>
      </c>
      <c r="M10" s="16">
        <f>'[1]Chemicals'!M10</f>
        <v>94.29183918291119</v>
      </c>
      <c r="N10" s="16">
        <f>'[1]Chemicals'!N10</f>
        <v>9.529726286023498</v>
      </c>
      <c r="O10" s="17">
        <f t="shared" si="0"/>
        <v>28074.01744770815</v>
      </c>
      <c r="Q10" s="15">
        <v>1993</v>
      </c>
      <c r="R10" s="16">
        <f>'[1]Chemicals'!AF10</f>
        <v>2893.6971805720746</v>
      </c>
      <c r="S10" s="16">
        <f>'[1]Chemicals'!AG10</f>
        <v>9803.55650981342</v>
      </c>
      <c r="T10" s="16">
        <f>'[1]Chemicals'!AH10</f>
        <v>10290.303204683683</v>
      </c>
      <c r="U10" s="16">
        <f>'[1]Chemicals'!AI10</f>
        <v>317.0661894223585</v>
      </c>
      <c r="V10" s="16">
        <f>'[1]Chemicals'!AJ10</f>
        <v>0</v>
      </c>
      <c r="W10" s="16">
        <f>'[1]Chemicals'!AK10</f>
        <v>96.18042628743224</v>
      </c>
      <c r="X10" s="16">
        <f>'[1]Chemicals'!AL10</f>
        <v>19.23872082815091</v>
      </c>
      <c r="Y10" s="16">
        <f>'[1]Chemicals'!AM10</f>
        <v>183.9409813418098</v>
      </c>
      <c r="Z10" s="16">
        <f>'[1]Chemicals'!AN10</f>
        <v>1152.5773232810377</v>
      </c>
      <c r="AA10" s="16">
        <f>'[1]Chemicals'!AO10</f>
        <v>3314.06078186968</v>
      </c>
      <c r="AB10" s="16">
        <f>'[1]Chemicals'!AP10</f>
        <v>94.30436255644966</v>
      </c>
      <c r="AC10" s="16">
        <f>'[1]Chemicals'!AQ10</f>
        <v>9.57289187364157</v>
      </c>
      <c r="AD10" s="17">
        <f t="shared" si="1"/>
        <v>28174.49857252974</v>
      </c>
    </row>
    <row r="11" spans="2:30" ht="12.75">
      <c r="B11" s="15">
        <v>1994</v>
      </c>
      <c r="C11" s="16">
        <f>'[1]Chemicals'!C11</f>
        <v>2721.2054469421737</v>
      </c>
      <c r="D11" s="16">
        <f>'[1]Chemicals'!D11</f>
        <v>10589.661132753929</v>
      </c>
      <c r="E11" s="16">
        <f>'[1]Chemicals'!E11</f>
        <v>11059.888924365754</v>
      </c>
      <c r="F11" s="16">
        <f>'[1]Chemicals'!F11</f>
        <v>327.14946219546516</v>
      </c>
      <c r="G11" s="16">
        <f>'[1]Chemicals'!G11</f>
        <v>0</v>
      </c>
      <c r="H11" s="16">
        <f>'[1]Chemicals'!H11</f>
        <v>108.95108139289079</v>
      </c>
      <c r="I11" s="16">
        <f>'[1]Chemicals'!I11</f>
        <v>21.60536418445571</v>
      </c>
      <c r="J11" s="16">
        <f>'[1]Chemicals'!J11</f>
        <v>156.50928440321672</v>
      </c>
      <c r="K11" s="16">
        <f>'[1]Chemicals'!K11</f>
        <v>893.3578386827612</v>
      </c>
      <c r="L11" s="16">
        <f>'[1]Chemicals'!L11</f>
        <v>3044.129773332787</v>
      </c>
      <c r="M11" s="16">
        <f>'[1]Chemicals'!M11</f>
        <v>85.87932215449528</v>
      </c>
      <c r="N11" s="16">
        <f>'[1]Chemicals'!N11</f>
        <v>10.032709289365146</v>
      </c>
      <c r="O11" s="17">
        <f t="shared" si="0"/>
        <v>29018.370339697292</v>
      </c>
      <c r="Q11" s="15">
        <v>1994</v>
      </c>
      <c r="R11" s="16">
        <f>'[1]Chemicals'!AF11</f>
        <v>2808.8162805704465</v>
      </c>
      <c r="S11" s="16">
        <f>'[1]Chemicals'!AG11</f>
        <v>10748.200467184904</v>
      </c>
      <c r="T11" s="16">
        <f>'[1]Chemicals'!AH11</f>
        <v>11067.806124532965</v>
      </c>
      <c r="U11" s="16">
        <f>'[1]Chemicals'!AI11</f>
        <v>335.8582828383918</v>
      </c>
      <c r="V11" s="16">
        <f>'[1]Chemicals'!AJ11</f>
        <v>0</v>
      </c>
      <c r="W11" s="16">
        <f>'[1]Chemicals'!AK11</f>
        <v>110.53137278300434</v>
      </c>
      <c r="X11" s="16">
        <f>'[1]Chemicals'!AL11</f>
        <v>21.60536418445571</v>
      </c>
      <c r="Y11" s="16">
        <f>'[1]Chemicals'!AM11</f>
        <v>156.50928440321672</v>
      </c>
      <c r="Z11" s="16">
        <f>'[1]Chemicals'!AN11</f>
        <v>910.4867966168392</v>
      </c>
      <c r="AA11" s="16">
        <f>'[1]Chemicals'!AO11</f>
        <v>3065.480716686847</v>
      </c>
      <c r="AB11" s="16">
        <f>'[1]Chemicals'!AP11</f>
        <v>85.91327633387093</v>
      </c>
      <c r="AC11" s="16">
        <f>'[1]Chemicals'!AQ11</f>
        <v>10.168938755451032</v>
      </c>
      <c r="AD11" s="17">
        <f t="shared" si="1"/>
        <v>29321.376904890385</v>
      </c>
    </row>
    <row r="12" spans="2:30" ht="12.75">
      <c r="B12" s="15">
        <v>1995</v>
      </c>
      <c r="C12" s="16">
        <f>'[1]Chemicals'!C12</f>
        <v>3740.3580262185255</v>
      </c>
      <c r="D12" s="16">
        <f>'[1]Chemicals'!D12</f>
        <v>11109.444666683374</v>
      </c>
      <c r="E12" s="16">
        <f>'[1]Chemicals'!E12</f>
        <v>11384.448280549947</v>
      </c>
      <c r="F12" s="16">
        <f>'[1]Chemicals'!F12</f>
        <v>335.9327126523839</v>
      </c>
      <c r="G12" s="16">
        <f>'[1]Chemicals'!G12</f>
        <v>0</v>
      </c>
      <c r="H12" s="16">
        <f>'[1]Chemicals'!H12</f>
        <v>107.40176901523348</v>
      </c>
      <c r="I12" s="16">
        <f>'[1]Chemicals'!I12</f>
        <v>23.98511278010858</v>
      </c>
      <c r="J12" s="16">
        <f>'[1]Chemicals'!J12</f>
        <v>246.94776346980734</v>
      </c>
      <c r="K12" s="16">
        <f>'[1]Chemicals'!K12</f>
        <v>466.74122680894334</v>
      </c>
      <c r="L12" s="16">
        <f>'[1]Chemicals'!L12</f>
        <v>4058.0013575440444</v>
      </c>
      <c r="M12" s="16">
        <f>'[1]Chemicals'!M12</f>
        <v>78.43222709701362</v>
      </c>
      <c r="N12" s="16">
        <f>'[1]Chemicals'!N12</f>
        <v>10.118103635986738</v>
      </c>
      <c r="O12" s="17">
        <f t="shared" si="0"/>
        <v>31561.811246455367</v>
      </c>
      <c r="Q12" s="15">
        <v>1995</v>
      </c>
      <c r="R12" s="16">
        <f>'[1]Chemicals'!AF12</f>
        <v>3773.062965330597</v>
      </c>
      <c r="S12" s="16">
        <f>'[1]Chemicals'!AG12</f>
        <v>11168.898874300008</v>
      </c>
      <c r="T12" s="16">
        <f>'[1]Chemicals'!AH12</f>
        <v>11387.4147029437</v>
      </c>
      <c r="U12" s="16">
        <f>'[1]Chemicals'!AI12</f>
        <v>339.1638115404966</v>
      </c>
      <c r="V12" s="16">
        <f>'[1]Chemicals'!AJ12</f>
        <v>0</v>
      </c>
      <c r="W12" s="16">
        <f>'[1]Chemicals'!AK12</f>
        <v>107.98664551361588</v>
      </c>
      <c r="X12" s="16">
        <f>'[1]Chemicals'!AL12</f>
        <v>23.98511278010858</v>
      </c>
      <c r="Y12" s="16">
        <f>'[1]Chemicals'!AM12</f>
        <v>246.94776346980734</v>
      </c>
      <c r="Z12" s="16">
        <f>'[1]Chemicals'!AN12</f>
        <v>471.8273873815391</v>
      </c>
      <c r="AA12" s="16">
        <f>'[1]Chemicals'!AO12</f>
        <v>4065.987260372976</v>
      </c>
      <c r="AB12" s="16">
        <f>'[1]Chemicals'!AP12</f>
        <v>78.44573939888849</v>
      </c>
      <c r="AC12" s="16">
        <f>'[1]Chemicals'!AQ12</f>
        <v>10.170430407748785</v>
      </c>
      <c r="AD12" s="17">
        <f t="shared" si="1"/>
        <v>31673.890693439484</v>
      </c>
    </row>
    <row r="13" spans="2:30" ht="12.75">
      <c r="B13" s="15">
        <v>1996</v>
      </c>
      <c r="C13" s="16">
        <f>'[1]Chemicals'!C13</f>
        <v>3735.0853355208974</v>
      </c>
      <c r="D13" s="16">
        <f>'[1]Chemicals'!D13</f>
        <v>11474.956536714877</v>
      </c>
      <c r="E13" s="16">
        <f>'[1]Chemicals'!E13</f>
        <v>11627.750548303018</v>
      </c>
      <c r="F13" s="16">
        <f>'[1]Chemicals'!F13</f>
        <v>350.87081402127006</v>
      </c>
      <c r="G13" s="16">
        <f>'[1]Chemicals'!G13</f>
        <v>0</v>
      </c>
      <c r="H13" s="16">
        <f>'[1]Chemicals'!H13</f>
        <v>91.30989051574937</v>
      </c>
      <c r="I13" s="16">
        <f>'[1]Chemicals'!I13</f>
        <v>26.033029836212847</v>
      </c>
      <c r="J13" s="16">
        <f>'[1]Chemicals'!J13</f>
        <v>281.1430790173312</v>
      </c>
      <c r="K13" s="16">
        <f>'[1]Chemicals'!K13</f>
        <v>488.9049066908492</v>
      </c>
      <c r="L13" s="16">
        <f>'[1]Chemicals'!L13</f>
        <v>4073.4075178831417</v>
      </c>
      <c r="M13" s="16">
        <f>'[1]Chemicals'!M13</f>
        <v>70.29874518238249</v>
      </c>
      <c r="N13" s="16">
        <f>'[1]Chemicals'!N13</f>
        <v>11.255621010672119</v>
      </c>
      <c r="O13" s="17">
        <f t="shared" si="0"/>
        <v>32231.0160246964</v>
      </c>
      <c r="Q13" s="15">
        <v>1996</v>
      </c>
      <c r="R13" s="16">
        <f>'[1]Chemicals'!AF13</f>
        <v>3707.1961556300066</v>
      </c>
      <c r="S13" s="16">
        <f>'[1]Chemicals'!AG13</f>
        <v>11424.067196090396</v>
      </c>
      <c r="T13" s="16">
        <f>'[1]Chemicals'!AH13</f>
        <v>11625.215419394071</v>
      </c>
      <c r="U13" s="16">
        <f>'[1]Chemicals'!AI13</f>
        <v>348.1325505048575</v>
      </c>
      <c r="V13" s="16">
        <f>'[1]Chemicals'!AJ13</f>
        <v>0</v>
      </c>
      <c r="W13" s="16">
        <f>'[1]Chemicals'!AK13</f>
        <v>90.81494903395313</v>
      </c>
      <c r="X13" s="16">
        <f>'[1]Chemicals'!AL13</f>
        <v>26.033029836212847</v>
      </c>
      <c r="Y13" s="16">
        <f>'[1]Chemicals'!AM13</f>
        <v>281.1430790173312</v>
      </c>
      <c r="Z13" s="16">
        <f>'[1]Chemicals'!AN13</f>
        <v>484.7009602823027</v>
      </c>
      <c r="AA13" s="16">
        <f>'[1]Chemicals'!AO13</f>
        <v>4066.5810411761195</v>
      </c>
      <c r="AB13" s="16">
        <f>'[1]Chemicals'!AP13</f>
        <v>70.28766314926527</v>
      </c>
      <c r="AC13" s="16">
        <f>'[1]Chemicals'!AQ13</f>
        <v>11.20753445813549</v>
      </c>
      <c r="AD13" s="17">
        <f t="shared" si="1"/>
        <v>32135.379578572654</v>
      </c>
    </row>
    <row r="14" spans="2:30" ht="12.75">
      <c r="B14" s="15">
        <v>1997</v>
      </c>
      <c r="C14" s="16">
        <f>'[1]Chemicals'!C14</f>
        <v>3403.0245194543018</v>
      </c>
      <c r="D14" s="16">
        <f>'[1]Chemicals'!D14</f>
        <v>11417.61378193053</v>
      </c>
      <c r="E14" s="16">
        <f>'[1]Chemicals'!E14</f>
        <v>11941.871597129591</v>
      </c>
      <c r="F14" s="16">
        <f>'[1]Chemicals'!F14</f>
        <v>361.45348917881404</v>
      </c>
      <c r="G14" s="16">
        <f>'[1]Chemicals'!G14</f>
        <v>0</v>
      </c>
      <c r="H14" s="16">
        <f>'[1]Chemicals'!H14</f>
        <v>79.0097968734572</v>
      </c>
      <c r="I14" s="16">
        <f>'[1]Chemicals'!I14</f>
        <v>27.89561503556059</v>
      </c>
      <c r="J14" s="16">
        <f>'[1]Chemicals'!J14</f>
        <v>212.2338453758233</v>
      </c>
      <c r="K14" s="16">
        <f>'[1]Chemicals'!K14</f>
        <v>462.06022613806635</v>
      </c>
      <c r="L14" s="16">
        <f>'[1]Chemicals'!L14</f>
        <v>4484.400149596442</v>
      </c>
      <c r="M14" s="16">
        <f>'[1]Chemicals'!M14</f>
        <v>62.34488596391501</v>
      </c>
      <c r="N14" s="16">
        <f>'[1]Chemicals'!N14</f>
        <v>14.806328418693159</v>
      </c>
      <c r="O14" s="17">
        <f t="shared" si="0"/>
        <v>32466.714235095194</v>
      </c>
      <c r="Q14" s="15">
        <v>1997</v>
      </c>
      <c r="R14" s="16">
        <f>'[1]Chemicals'!AF14</f>
        <v>3454.1468999988847</v>
      </c>
      <c r="S14" s="16">
        <f>'[1]Chemicals'!AG14</f>
        <v>11511.295297467383</v>
      </c>
      <c r="T14" s="16">
        <f>'[1]Chemicals'!AH14</f>
        <v>11946.533929380403</v>
      </c>
      <c r="U14" s="16">
        <f>'[1]Chemicals'!AI14</f>
        <v>366.4476570966076</v>
      </c>
      <c r="V14" s="16">
        <f>'[1]Chemicals'!AJ14</f>
        <v>0</v>
      </c>
      <c r="W14" s="16">
        <f>'[1]Chemicals'!AK14</f>
        <v>79.91061713560381</v>
      </c>
      <c r="X14" s="16">
        <f>'[1]Chemicals'!AL14</f>
        <v>27.89561503556059</v>
      </c>
      <c r="Y14" s="16">
        <f>'[1]Chemicals'!AM14</f>
        <v>212.2338453758233</v>
      </c>
      <c r="Z14" s="16">
        <f>'[1]Chemicals'!AN14</f>
        <v>469.27121377649416</v>
      </c>
      <c r="AA14" s="16">
        <f>'[1]Chemicals'!AO14</f>
        <v>4496.941910253162</v>
      </c>
      <c r="AB14" s="16">
        <f>'[1]Chemicals'!AP14</f>
        <v>62.36166295172588</v>
      </c>
      <c r="AC14" s="16">
        <f>'[1]Chemicals'!AQ14</f>
        <v>14.92442057943418</v>
      </c>
      <c r="AD14" s="17">
        <f t="shared" si="1"/>
        <v>32641.96306905108</v>
      </c>
    </row>
    <row r="15" spans="2:30" ht="12.75">
      <c r="B15" s="15">
        <v>1998</v>
      </c>
      <c r="C15" s="16">
        <f>'[1]Chemicals'!C15</f>
        <v>2984.587099828094</v>
      </c>
      <c r="D15" s="16">
        <f>'[1]Chemicals'!D15</f>
        <v>11822.285339401544</v>
      </c>
      <c r="E15" s="16">
        <f>'[1]Chemicals'!E15</f>
        <v>11270.019906873953</v>
      </c>
      <c r="F15" s="16">
        <f>'[1]Chemicals'!F15</f>
        <v>801.3536468102632</v>
      </c>
      <c r="G15" s="16">
        <f>'[1]Chemicals'!G15</f>
        <v>0</v>
      </c>
      <c r="H15" s="16">
        <f>'[1]Chemicals'!H15</f>
        <v>73.07906493573425</v>
      </c>
      <c r="I15" s="16">
        <f>'[1]Chemicals'!I15</f>
        <v>29.870713686226008</v>
      </c>
      <c r="J15" s="16">
        <f>'[1]Chemicals'!J15</f>
        <v>99.84265168820036</v>
      </c>
      <c r="K15" s="16">
        <f>'[1]Chemicals'!K15</f>
        <v>363.9869722943222</v>
      </c>
      <c r="L15" s="16">
        <f>'[1]Chemicals'!L15</f>
        <v>4760.183910381141</v>
      </c>
      <c r="M15" s="16">
        <f>'[1]Chemicals'!M15</f>
        <v>55.872563431486164</v>
      </c>
      <c r="N15" s="16">
        <f>'[1]Chemicals'!N15</f>
        <v>9.0911428114986</v>
      </c>
      <c r="O15" s="17">
        <f t="shared" si="0"/>
        <v>32270.17301214246</v>
      </c>
      <c r="Q15" s="15">
        <v>1998</v>
      </c>
      <c r="R15" s="16">
        <f>'[1]Chemicals'!AF15</f>
        <v>3015.539112762928</v>
      </c>
      <c r="S15" s="16">
        <f>'[1]Chemicals'!AG15</f>
        <v>11879.209184542638</v>
      </c>
      <c r="T15" s="16">
        <f>'[1]Chemicals'!AH15</f>
        <v>11272.848933040257</v>
      </c>
      <c r="U15" s="16">
        <f>'[1]Chemicals'!AI15</f>
        <v>804.3637783043043</v>
      </c>
      <c r="V15" s="16">
        <f>'[1]Chemicals'!AJ15</f>
        <v>0</v>
      </c>
      <c r="W15" s="16">
        <f>'[1]Chemicals'!AK15</f>
        <v>73.62126814140439</v>
      </c>
      <c r="X15" s="16">
        <f>'[1]Chemicals'!AL15</f>
        <v>29.870713686226008</v>
      </c>
      <c r="Y15" s="16">
        <f>'[1]Chemicals'!AM15</f>
        <v>99.84265168820036</v>
      </c>
      <c r="Z15" s="16">
        <f>'[1]Chemicals'!AN15</f>
        <v>368.20426253405265</v>
      </c>
      <c r="AA15" s="16">
        <f>'[1]Chemicals'!AO15</f>
        <v>4767.797470115134</v>
      </c>
      <c r="AB15" s="16">
        <f>'[1]Chemicals'!AP15</f>
        <v>55.88150852962157</v>
      </c>
      <c r="AC15" s="16">
        <f>'[1]Chemicals'!AQ15</f>
        <v>9.171053894616428</v>
      </c>
      <c r="AD15" s="17">
        <f t="shared" si="1"/>
        <v>32376.34993723938</v>
      </c>
    </row>
    <row r="16" spans="2:30" ht="12.75">
      <c r="B16" s="15">
        <v>1999</v>
      </c>
      <c r="C16" s="16">
        <f>'[1]Chemicals'!C16</f>
        <v>2718.866765904094</v>
      </c>
      <c r="D16" s="16">
        <f>'[1]Chemicals'!D16</f>
        <v>11339.833283799253</v>
      </c>
      <c r="E16" s="16">
        <f>'[1]Chemicals'!E16</f>
        <v>10859.17773105678</v>
      </c>
      <c r="F16" s="16">
        <f>'[1]Chemicals'!F16</f>
        <v>800.9214004381715</v>
      </c>
      <c r="G16" s="16">
        <f>'[1]Chemicals'!G16</f>
        <v>0</v>
      </c>
      <c r="H16" s="16">
        <f>'[1]Chemicals'!H16</f>
        <v>72.22574499822649</v>
      </c>
      <c r="I16" s="16">
        <f>'[1]Chemicals'!I16</f>
        <v>34.7224147620536</v>
      </c>
      <c r="J16" s="16">
        <f>'[1]Chemicals'!J16</f>
        <v>82.91817096737782</v>
      </c>
      <c r="K16" s="16">
        <f>'[1]Chemicals'!K16</f>
        <v>267.33188510126024</v>
      </c>
      <c r="L16" s="16">
        <f>'[1]Chemicals'!L16</f>
        <v>4911.158240033412</v>
      </c>
      <c r="M16" s="16">
        <f>'[1]Chemicals'!M16</f>
        <v>50.37154505042434</v>
      </c>
      <c r="N16" s="16">
        <f>'[1]Chemicals'!N16</f>
        <v>10.533047694510163</v>
      </c>
      <c r="O16" s="17">
        <f t="shared" si="0"/>
        <v>31148.060229805567</v>
      </c>
      <c r="Q16" s="15">
        <v>1999</v>
      </c>
      <c r="R16" s="16">
        <f>'[1]Chemicals'!AF16</f>
        <v>2763.5631646734237</v>
      </c>
      <c r="S16" s="16">
        <f>'[1]Chemicals'!AG16</f>
        <v>11422.402814351944</v>
      </c>
      <c r="T16" s="16">
        <f>'[1]Chemicals'!AH16</f>
        <v>10863.279213224252</v>
      </c>
      <c r="U16" s="16">
        <f>'[1]Chemicals'!AI16</f>
        <v>805.2561090239446</v>
      </c>
      <c r="V16" s="16">
        <f>'[1]Chemicals'!AJ16</f>
        <v>0</v>
      </c>
      <c r="W16" s="16">
        <f>'[1]Chemicals'!AK16</f>
        <v>73.00475509211643</v>
      </c>
      <c r="X16" s="16">
        <f>'[1]Chemicals'!AL16</f>
        <v>34.7224147620536</v>
      </c>
      <c r="Y16" s="16">
        <f>'[1]Chemicals'!AM16</f>
        <v>82.91817096737782</v>
      </c>
      <c r="Z16" s="16">
        <f>'[1]Chemicals'!AN16</f>
        <v>273.089696499891</v>
      </c>
      <c r="AA16" s="16">
        <f>'[1]Chemicals'!AO16</f>
        <v>4922.179053019397</v>
      </c>
      <c r="AB16" s="16">
        <f>'[1]Chemicals'!AP16</f>
        <v>50.38323604674968</v>
      </c>
      <c r="AC16" s="16">
        <f>'[1]Chemicals'!AQ16</f>
        <v>10.65900931435649</v>
      </c>
      <c r="AD16" s="17">
        <f t="shared" si="1"/>
        <v>31301.457636975505</v>
      </c>
    </row>
    <row r="17" spans="2:31" ht="12.75">
      <c r="B17" s="15">
        <v>2000</v>
      </c>
      <c r="C17" s="16">
        <f>'[1]Chemicals'!C17</f>
        <v>3018.9030206364237</v>
      </c>
      <c r="D17" s="16">
        <f>'[1]Chemicals'!D17</f>
        <v>11578.066168735684</v>
      </c>
      <c r="E17" s="16">
        <f>'[1]Chemicals'!E17</f>
        <v>11650.143478308933</v>
      </c>
      <c r="F17" s="16">
        <f>'[1]Chemicals'!F17</f>
        <v>376.6707934373943</v>
      </c>
      <c r="G17" s="16">
        <f>'[1]Chemicals'!G17</f>
        <v>0</v>
      </c>
      <c r="H17" s="16">
        <f>'[1]Chemicals'!H17</f>
        <v>71.087537771477</v>
      </c>
      <c r="I17" s="16">
        <f>'[1]Chemicals'!I17</f>
        <v>37.1968898862441</v>
      </c>
      <c r="J17" s="16">
        <f>'[1]Chemicals'!J17</f>
        <v>103.60207890398618</v>
      </c>
      <c r="K17" s="16">
        <f>'[1]Chemicals'!K17</f>
        <v>263.7497232474416</v>
      </c>
      <c r="L17" s="16">
        <f>'[1]Chemicals'!L17</f>
        <v>4655.812512924175</v>
      </c>
      <c r="M17" s="16">
        <f>'[1]Chemicals'!M17</f>
        <v>45.06173070428522</v>
      </c>
      <c r="N17" s="16">
        <f>'[1]Chemicals'!N17</f>
        <v>16.652021926363563</v>
      </c>
      <c r="O17" s="17">
        <f t="shared" si="0"/>
        <v>31816.945956482406</v>
      </c>
      <c r="Q17" s="15">
        <v>2000</v>
      </c>
      <c r="R17" s="16">
        <f>'[1]Chemicals'!AF17</f>
        <v>3100.3145114678996</v>
      </c>
      <c r="S17" s="16">
        <f>'[1]Chemicals'!AG17</f>
        <v>11729.071293802557</v>
      </c>
      <c r="T17" s="16">
        <f>'[1]Chemicals'!AH17</f>
        <v>11657.638228909615</v>
      </c>
      <c r="U17" s="16">
        <f>'[1]Chemicals'!AI17</f>
        <v>384.55257799222875</v>
      </c>
      <c r="V17" s="16">
        <f>'[1]Chemicals'!AJ17</f>
        <v>0</v>
      </c>
      <c r="W17" s="16">
        <f>'[1]Chemicals'!AK17</f>
        <v>72.5015324057322</v>
      </c>
      <c r="X17" s="16">
        <f>'[1]Chemicals'!AL17</f>
        <v>37.1968898862441</v>
      </c>
      <c r="Y17" s="16">
        <f>'[1]Chemicals'!AM17</f>
        <v>103.60207890398618</v>
      </c>
      <c r="Z17" s="16">
        <f>'[1]Chemicals'!AN17</f>
        <v>271.61733112641775</v>
      </c>
      <c r="AA17" s="16">
        <f>'[1]Chemicals'!AO17</f>
        <v>4675.941673301572</v>
      </c>
      <c r="AB17" s="16">
        <f>'[1]Chemicals'!AP17</f>
        <v>45.07911527161088</v>
      </c>
      <c r="AC17" s="16">
        <f>'[1]Chemicals'!AQ17</f>
        <v>16.860342505547603</v>
      </c>
      <c r="AD17" s="17">
        <f t="shared" si="1"/>
        <v>32094.37557557341</v>
      </c>
      <c r="AE17" s="8"/>
    </row>
    <row r="18" spans="2:30" ht="12.75">
      <c r="B18" s="15">
        <v>2001</v>
      </c>
      <c r="C18" s="16">
        <f>'[1]Chemicals'!C18</f>
        <v>3187.8006743143055</v>
      </c>
      <c r="D18" s="16">
        <f>'[1]Chemicals'!D18</f>
        <v>12285.328589976085</v>
      </c>
      <c r="E18" s="16">
        <f>'[1]Chemicals'!E18</f>
        <v>12333.088485750503</v>
      </c>
      <c r="F18" s="16">
        <f>'[1]Chemicals'!F18</f>
        <v>379.96389297537485</v>
      </c>
      <c r="G18" s="16">
        <f>'[1]Chemicals'!G18</f>
        <v>0</v>
      </c>
      <c r="H18" s="16">
        <f>'[1]Chemicals'!H18</f>
        <v>59.589811979754856</v>
      </c>
      <c r="I18" s="16">
        <f>'[1]Chemicals'!I18</f>
        <v>42.03426080251423</v>
      </c>
      <c r="J18" s="16">
        <f>'[1]Chemicals'!J18</f>
        <v>136.92335111959403</v>
      </c>
      <c r="K18" s="16">
        <f>'[1]Chemicals'!K18</f>
        <v>332.8383582255128</v>
      </c>
      <c r="L18" s="16">
        <f>'[1]Chemicals'!L18</f>
        <v>4688.328520945206</v>
      </c>
      <c r="M18" s="16">
        <f>'[1]Chemicals'!M18</f>
        <v>39.59246824512215</v>
      </c>
      <c r="N18" s="16">
        <f>'[1]Chemicals'!N18</f>
        <v>16.37946328666022</v>
      </c>
      <c r="O18" s="17">
        <f t="shared" si="0"/>
        <v>33501.867877620636</v>
      </c>
      <c r="Q18" s="15">
        <v>2001</v>
      </c>
      <c r="R18" s="16">
        <f>'[1]Chemicals'!AF18</f>
        <v>3240.1219221510582</v>
      </c>
      <c r="S18" s="16">
        <f>'[1]Chemicals'!AG18</f>
        <v>12382.739554906364</v>
      </c>
      <c r="T18" s="16">
        <f>'[1]Chemicals'!AH18</f>
        <v>12337.917826412657</v>
      </c>
      <c r="U18" s="16">
        <f>'[1]Chemicals'!AI18</f>
        <v>385.02736719821735</v>
      </c>
      <c r="V18" s="16">
        <f>'[1]Chemicals'!AJ18</f>
        <v>0</v>
      </c>
      <c r="W18" s="16">
        <f>'[1]Chemicals'!AK18</f>
        <v>60.497033197347676</v>
      </c>
      <c r="X18" s="16">
        <f>'[1]Chemicals'!AL18</f>
        <v>42.03426080251423</v>
      </c>
      <c r="Y18" s="16">
        <f>'[1]Chemicals'!AM18</f>
        <v>136.92335111959403</v>
      </c>
      <c r="Z18" s="16">
        <f>'[1]Chemicals'!AN18</f>
        <v>337.7911858766644</v>
      </c>
      <c r="AA18" s="16">
        <f>'[1]Chemicals'!AO18</f>
        <v>4701.305617664146</v>
      </c>
      <c r="AB18" s="16">
        <f>'[1]Chemicals'!AP18</f>
        <v>39.6003629983802</v>
      </c>
      <c r="AC18" s="16">
        <f>'[1]Chemicals'!AQ18</f>
        <v>16.51071419564986</v>
      </c>
      <c r="AD18" s="17">
        <f t="shared" si="1"/>
        <v>33680.469196522594</v>
      </c>
    </row>
    <row r="19" spans="2:30" ht="12.75">
      <c r="B19" s="15">
        <v>2002</v>
      </c>
      <c r="C19" s="16">
        <f>'[1]Chemicals'!C19</f>
        <v>3086.7913153393606</v>
      </c>
      <c r="D19" s="16">
        <f>'[1]Chemicals'!D19</f>
        <v>11967.324715133622</v>
      </c>
      <c r="E19" s="16">
        <f>'[1]Chemicals'!E19</f>
        <v>12134.16266881222</v>
      </c>
      <c r="F19" s="16">
        <f>'[1]Chemicals'!F19</f>
        <v>373.33593970652953</v>
      </c>
      <c r="G19" s="16">
        <f>'[1]Chemicals'!G19</f>
        <v>0</v>
      </c>
      <c r="H19" s="16">
        <f>'[1]Chemicals'!H19</f>
        <v>54.23725331204305</v>
      </c>
      <c r="I19" s="16">
        <f>'[1]Chemicals'!I19</f>
        <v>43.90337858087332</v>
      </c>
      <c r="J19" s="16">
        <f>'[1]Chemicals'!J19</f>
        <v>131.15542811531805</v>
      </c>
      <c r="K19" s="16">
        <f>'[1]Chemicals'!K19</f>
        <v>179.34638053798108</v>
      </c>
      <c r="L19" s="16">
        <f>'[1]Chemicals'!L19</f>
        <v>4708.829624734415</v>
      </c>
      <c r="M19" s="16">
        <f>'[1]Chemicals'!M19</f>
        <v>35.534988510852074</v>
      </c>
      <c r="N19" s="16">
        <f>'[1]Chemicals'!N19</f>
        <v>19.05973088583689</v>
      </c>
      <c r="O19" s="17">
        <f t="shared" si="0"/>
        <v>32733.68142366905</v>
      </c>
      <c r="Q19" s="15">
        <v>2002</v>
      </c>
      <c r="R19" s="16">
        <f>'[1]Chemicals'!AF19</f>
        <v>3156.4763918280305</v>
      </c>
      <c r="S19" s="16">
        <f>'[1]Chemicals'!AG19</f>
        <v>12097.632114520497</v>
      </c>
      <c r="T19" s="16">
        <f>'[1]Chemicals'!AH19</f>
        <v>12140.617319887959</v>
      </c>
      <c r="U19" s="16">
        <f>'[1]Chemicals'!AI19</f>
        <v>380.090643881744</v>
      </c>
      <c r="V19" s="16">
        <f>'[1]Chemicals'!AJ19</f>
        <v>0</v>
      </c>
      <c r="W19" s="16">
        <f>'[1]Chemicals'!AK19</f>
        <v>55.445596306331865</v>
      </c>
      <c r="X19" s="16">
        <f>'[1]Chemicals'!AL19</f>
        <v>43.90337858087332</v>
      </c>
      <c r="Y19" s="16">
        <f>'[1]Chemicals'!AM19</f>
        <v>131.15542811531805</v>
      </c>
      <c r="Z19" s="16">
        <f>'[1]Chemicals'!AN19</f>
        <v>185.1094355459295</v>
      </c>
      <c r="AA19" s="16">
        <f>'[1]Chemicals'!AO19</f>
        <v>4726.169411092958</v>
      </c>
      <c r="AB19" s="16">
        <f>'[1]Chemicals'!AP19</f>
        <v>35.5445667538044</v>
      </c>
      <c r="AC19" s="16">
        <f>'[1]Chemicals'!AQ19</f>
        <v>19.269472023445303</v>
      </c>
      <c r="AD19" s="17">
        <f t="shared" si="1"/>
        <v>32971.41375853689</v>
      </c>
    </row>
    <row r="20" spans="2:30" ht="12.75">
      <c r="B20" s="15">
        <v>2003</v>
      </c>
      <c r="C20" s="16">
        <f>'[1]Chemicals'!C20</f>
        <v>3023.2911850005635</v>
      </c>
      <c r="D20" s="16">
        <f>'[1]Chemicals'!D20</f>
        <v>11707.501203550206</v>
      </c>
      <c r="E20" s="16">
        <f>'[1]Chemicals'!E20</f>
        <v>11864.213508945995</v>
      </c>
      <c r="F20" s="16">
        <f>'[1]Chemicals'!F20</f>
        <v>369.61972084710175</v>
      </c>
      <c r="G20" s="16">
        <f>'[1]Chemicals'!G20</f>
        <v>0</v>
      </c>
      <c r="H20" s="16">
        <f>'[1]Chemicals'!H20</f>
        <v>50.58257259377982</v>
      </c>
      <c r="I20" s="16">
        <f>'[1]Chemicals'!I20</f>
        <v>46.22321463719819</v>
      </c>
      <c r="J20" s="16">
        <f>'[1]Chemicals'!J20</f>
        <v>122.17086907822716</v>
      </c>
      <c r="K20" s="16">
        <f>'[1]Chemicals'!K20</f>
        <v>117.34950991295045</v>
      </c>
      <c r="L20" s="16">
        <f>'[1]Chemicals'!L20</f>
        <v>4791.302270060323</v>
      </c>
      <c r="M20" s="16">
        <f>'[1]Chemicals'!M20</f>
        <v>31.918136548077218</v>
      </c>
      <c r="N20" s="16">
        <f>'[1]Chemicals'!N20</f>
        <v>16.032577382585636</v>
      </c>
      <c r="O20" s="17">
        <f t="shared" si="0"/>
        <v>32140.20476855701</v>
      </c>
      <c r="Q20" s="15">
        <v>2003</v>
      </c>
      <c r="R20" s="16">
        <f>'[1]Chemicals'!AF20</f>
        <v>3058.024757658985</v>
      </c>
      <c r="S20" s="16">
        <f>'[1]Chemicals'!AG20</f>
        <v>11772.85632872188</v>
      </c>
      <c r="T20" s="16">
        <f>'[1]Chemicals'!AH20</f>
        <v>11867.450518790685</v>
      </c>
      <c r="U20" s="16">
        <f>'[1]Chemicals'!AI20</f>
        <v>373.000951344403</v>
      </c>
      <c r="V20" s="16">
        <f>'[1]Chemicals'!AJ20</f>
        <v>0</v>
      </c>
      <c r="W20" s="16">
        <f>'[1]Chemicals'!AK20</f>
        <v>51.1858736488349</v>
      </c>
      <c r="X20" s="16">
        <f>'[1]Chemicals'!AL20</f>
        <v>46.22321463719819</v>
      </c>
      <c r="Y20" s="16">
        <f>'[1]Chemicals'!AM20</f>
        <v>122.17086907822716</v>
      </c>
      <c r="Z20" s="16">
        <f>'[1]Chemicals'!AN20</f>
        <v>119.8806363941608</v>
      </c>
      <c r="AA20" s="16">
        <f>'[1]Chemicals'!AO20</f>
        <v>4799.971743497865</v>
      </c>
      <c r="AB20" s="16">
        <f>'[1]Chemicals'!AP20</f>
        <v>31.9224781106423</v>
      </c>
      <c r="AC20" s="16">
        <f>'[1]Chemicals'!AQ20</f>
        <v>16.121611729221186</v>
      </c>
      <c r="AD20" s="17">
        <f t="shared" si="1"/>
        <v>32258.808983612103</v>
      </c>
    </row>
    <row r="21" spans="2:30" ht="12.75">
      <c r="B21" s="15">
        <v>2004</v>
      </c>
      <c r="C21" s="16">
        <f>'[1]Chemicals'!C21</f>
        <v>3064.276105604982</v>
      </c>
      <c r="D21" s="16">
        <f>'[1]Chemicals'!D21</f>
        <v>11889.42715395488</v>
      </c>
      <c r="E21" s="16">
        <f>'[1]Chemicals'!E21</f>
        <v>12108.224998598804</v>
      </c>
      <c r="F21" s="16">
        <f>'[1]Chemicals'!F21</f>
        <v>372.3620167134193</v>
      </c>
      <c r="G21" s="16">
        <f>'[1]Chemicals'!G21</f>
        <v>0</v>
      </c>
      <c r="H21" s="16">
        <f>'[1]Chemicals'!H21</f>
        <v>48.71615879438538</v>
      </c>
      <c r="I21" s="16">
        <f>'[1]Chemicals'!I21</f>
        <v>45.918682756636805</v>
      </c>
      <c r="J21" s="16">
        <f>'[1]Chemicals'!J21</f>
        <v>132.07646076098695</v>
      </c>
      <c r="K21" s="16">
        <f>'[1]Chemicals'!K21</f>
        <v>143.57836710830588</v>
      </c>
      <c r="L21" s="16">
        <f>'[1]Chemicals'!L21</f>
        <v>4798.521298924638</v>
      </c>
      <c r="M21" s="16">
        <f>'[1]Chemicals'!M21</f>
        <v>28.767426477554714</v>
      </c>
      <c r="N21" s="16">
        <f>'[1]Chemicals'!N21</f>
        <v>15.530512236510814</v>
      </c>
      <c r="O21" s="17">
        <f t="shared" si="0"/>
        <v>32647.3991819311</v>
      </c>
      <c r="Q21" s="15">
        <v>2004</v>
      </c>
      <c r="R21" s="16">
        <f>'[1]Chemicals'!AF21</f>
        <v>3101.150629621623</v>
      </c>
      <c r="S21" s="16">
        <f>'[1]Chemicals'!AG21</f>
        <v>11959.261889555099</v>
      </c>
      <c r="T21" s="16">
        <f>'[1]Chemicals'!AH21</f>
        <v>12111.681980803247</v>
      </c>
      <c r="U21" s="16">
        <f>'[1]Chemicals'!AI21</f>
        <v>375.9745644484849</v>
      </c>
      <c r="V21" s="16">
        <f>'[1]Chemicals'!AJ21</f>
        <v>0</v>
      </c>
      <c r="W21" s="16">
        <f>'[1]Chemicals'!AK21</f>
        <v>49.35935429345794</v>
      </c>
      <c r="X21" s="16">
        <f>'[1]Chemicals'!AL21</f>
        <v>48.44285524493894</v>
      </c>
      <c r="Y21" s="16">
        <f>'[1]Chemicals'!AM21</f>
        <v>132.07646076098695</v>
      </c>
      <c r="Z21" s="16">
        <f>'[1]Chemicals'!AN21</f>
        <v>146.33300036772576</v>
      </c>
      <c r="AA21" s="16">
        <f>'[1]Chemicals'!AO21</f>
        <v>4807.758145034033</v>
      </c>
      <c r="AB21" s="16">
        <f>'[1]Chemicals'!AP21</f>
        <v>28.77144271691648</v>
      </c>
      <c r="AC21" s="16">
        <f>'[1]Chemicals'!AQ21</f>
        <v>15.621504140490412</v>
      </c>
      <c r="AD21" s="17">
        <f t="shared" si="1"/>
        <v>32776.431826987005</v>
      </c>
    </row>
    <row r="22" spans="2:30" ht="12.75">
      <c r="B22" s="15">
        <v>2005</v>
      </c>
      <c r="C22" s="16">
        <f>'[1]Chemicals'!C22</f>
        <v>3106.9323909179493</v>
      </c>
      <c r="D22" s="16">
        <f>'[1]Chemicals'!D22</f>
        <v>12036.427731781278</v>
      </c>
      <c r="E22" s="16">
        <f>'[1]Chemicals'!E22</f>
        <v>12185.34827740934</v>
      </c>
      <c r="F22" s="16">
        <f>'[1]Chemicals'!F22</f>
        <v>366.8201857425056</v>
      </c>
      <c r="G22" s="16">
        <f>'[1]Chemicals'!G22</f>
        <v>0</v>
      </c>
      <c r="H22" s="16">
        <f>'[1]Chemicals'!H22</f>
        <v>46.98788086412604</v>
      </c>
      <c r="I22" s="16">
        <f>'[1]Chemicals'!I22</f>
        <v>51.96920934903388</v>
      </c>
      <c r="J22" s="16">
        <f>'[1]Chemicals'!J22</f>
        <v>138.06015010164822</v>
      </c>
      <c r="K22" s="16">
        <f>'[1]Chemicals'!K22</f>
        <v>152.24811198608768</v>
      </c>
      <c r="L22" s="16">
        <f>'[1]Chemicals'!L22</f>
        <v>4816.462033126066</v>
      </c>
      <c r="M22" s="16">
        <f>'[1]Chemicals'!M22</f>
        <v>25.885467353414096</v>
      </c>
      <c r="N22" s="16">
        <f>'[1]Chemicals'!N22</f>
        <v>15.3086360754327</v>
      </c>
      <c r="O22" s="17">
        <f t="shared" si="0"/>
        <v>32942.45007470688</v>
      </c>
      <c r="Q22" s="15">
        <v>2005</v>
      </c>
      <c r="R22" s="16">
        <f>'[1]Chemicals'!AF22</f>
        <v>3117.291924497708</v>
      </c>
      <c r="S22" s="16">
        <f>'[1]Chemicals'!AG22</f>
        <v>12056.152720118684</v>
      </c>
      <c r="T22" s="16">
        <f>'[1]Chemicals'!AH22</f>
        <v>12186.322957316777</v>
      </c>
      <c r="U22" s="16">
        <f>'[1]Chemicals'!AI22</f>
        <v>367.843262132067</v>
      </c>
      <c r="V22" s="16">
        <f>'[1]Chemicals'!AJ22</f>
        <v>0</v>
      </c>
      <c r="W22" s="16">
        <f>'[1]Chemicals'!AK22</f>
        <v>47.16990207707952</v>
      </c>
      <c r="X22" s="16">
        <f>'[1]Chemicals'!AL22</f>
        <v>52.74663566127999</v>
      </c>
      <c r="Y22" s="16">
        <f>'[1]Chemicals'!AM22</f>
        <v>138.06015010164822</v>
      </c>
      <c r="Z22" s="16">
        <f>'[1]Chemicals'!AN22</f>
        <v>153.02050261076164</v>
      </c>
      <c r="AA22" s="16">
        <f>'[1]Chemicals'!AO22</f>
        <v>4819.06870906331</v>
      </c>
      <c r="AB22" s="16">
        <f>'[1]Chemicals'!AP22</f>
        <v>25.88641735602511</v>
      </c>
      <c r="AC22" s="16">
        <f>'[1]Chemicals'!AQ22</f>
        <v>15.333723723639487</v>
      </c>
      <c r="AD22" s="17">
        <f t="shared" si="1"/>
        <v>32978.896904658985</v>
      </c>
    </row>
    <row r="23" spans="2:30" ht="12.75">
      <c r="B23" s="15">
        <v>2006</v>
      </c>
      <c r="C23" s="16">
        <f>'[1]Chemicals'!C23</f>
        <v>3261.9830654821085</v>
      </c>
      <c r="D23" s="16">
        <f>'[1]Chemicals'!D23</f>
        <v>12705.48046616782</v>
      </c>
      <c r="E23" s="16">
        <f>'[1]Chemicals'!E23</f>
        <v>13154.552092148011</v>
      </c>
      <c r="F23" s="16">
        <f>'[1]Chemicals'!F23</f>
        <v>375.6684761795324</v>
      </c>
      <c r="G23" s="16">
        <f>'[1]Chemicals'!G23</f>
        <v>0</v>
      </c>
      <c r="H23" s="16">
        <f>'[1]Chemicals'!H23</f>
        <v>49.55487126369985</v>
      </c>
      <c r="I23" s="16">
        <f>'[1]Chemicals'!I23</f>
        <v>54.328893388048776</v>
      </c>
      <c r="J23" s="16">
        <f>'[1]Chemicals'!J23</f>
        <v>172.09585527271793</v>
      </c>
      <c r="K23" s="16">
        <f>'[1]Chemicals'!K23</f>
        <v>259.23474992312185</v>
      </c>
      <c r="L23" s="16">
        <f>'[1]Chemicals'!L23</f>
        <v>4889.339907669009</v>
      </c>
      <c r="M23" s="16">
        <f>'[1]Chemicals'!M23</f>
        <v>23.713915588285943</v>
      </c>
      <c r="N23" s="16">
        <f>'[1]Chemicals'!N23</f>
        <v>16.557842201706926</v>
      </c>
      <c r="O23" s="17">
        <f t="shared" si="0"/>
        <v>34962.51013528406</v>
      </c>
      <c r="Q23" s="15">
        <v>2006</v>
      </c>
      <c r="R23" s="16">
        <f>'[1]Chemicals'!AF23</f>
        <v>3311.653347287761</v>
      </c>
      <c r="S23" s="16">
        <f>'[1]Chemicals'!AG23</f>
        <v>12800.574232593419</v>
      </c>
      <c r="T23" s="16">
        <f>'[1]Chemicals'!AH23</f>
        <v>13159.262771232645</v>
      </c>
      <c r="U23" s="16">
        <f>'[1]Chemicals'!AI23</f>
        <v>380.61810707269075</v>
      </c>
      <c r="V23" s="16">
        <f>'[1]Chemicals'!AJ23</f>
        <v>0</v>
      </c>
      <c r="W23" s="16">
        <f>'[1]Chemicals'!AK23</f>
        <v>50.436288796393924</v>
      </c>
      <c r="X23" s="16">
        <f>'[1]Chemicals'!AL23</f>
        <v>58.50645067172016</v>
      </c>
      <c r="Y23" s="16">
        <f>'[1]Chemicals'!AM23</f>
        <v>172.09585527271793</v>
      </c>
      <c r="Z23" s="16">
        <f>'[1]Chemicals'!AN23</f>
        <v>271.3832523392845</v>
      </c>
      <c r="AA23" s="16">
        <f>'[1]Chemicals'!AO23</f>
        <v>4901.899946070861</v>
      </c>
      <c r="AB23" s="16">
        <f>'[1]Chemicals'!AP23</f>
        <v>23.718730347702575</v>
      </c>
      <c r="AC23" s="16">
        <f>'[1]Chemicals'!AQ23</f>
        <v>16.690059424360403</v>
      </c>
      <c r="AD23" s="17">
        <f t="shared" si="1"/>
        <v>35146.83904110956</v>
      </c>
    </row>
    <row r="24" spans="2:30" ht="12.75">
      <c r="B24" s="15">
        <v>2007</v>
      </c>
      <c r="C24" s="16">
        <f>'[1]Chemicals'!C24</f>
        <v>0</v>
      </c>
      <c r="D24" s="16">
        <f>'[1]Chemicals'!D24</f>
        <v>0</v>
      </c>
      <c r="E24" s="16">
        <f>'[1]Chemicals'!E24</f>
        <v>0</v>
      </c>
      <c r="F24" s="16">
        <f>'[1]Chemicals'!F24</f>
        <v>0</v>
      </c>
      <c r="G24" s="16">
        <f>'[1]Chemicals'!G24</f>
        <v>0</v>
      </c>
      <c r="H24" s="16">
        <f>'[1]Chemicals'!H24</f>
        <v>0</v>
      </c>
      <c r="I24" s="16">
        <f>'[1]Chemicals'!I24</f>
        <v>0</v>
      </c>
      <c r="J24" s="16">
        <f>'[1]Chemicals'!J24</f>
        <v>0</v>
      </c>
      <c r="K24" s="16">
        <f>'[1]Chemicals'!K24</f>
        <v>0</v>
      </c>
      <c r="L24" s="16">
        <f>'[1]Chemicals'!L24</f>
        <v>0</v>
      </c>
      <c r="M24" s="16">
        <f>'[1]Chemicals'!M24</f>
        <v>0</v>
      </c>
      <c r="N24" s="16">
        <f>'[1]Chemicals'!N24</f>
        <v>0</v>
      </c>
      <c r="O24" s="17">
        <f t="shared" si="0"/>
        <v>0</v>
      </c>
      <c r="Q24" s="15">
        <v>2007</v>
      </c>
      <c r="R24" s="16">
        <f>'[1]Chemicals'!AF24</f>
        <v>0</v>
      </c>
      <c r="S24" s="16">
        <f>'[1]Chemicals'!AG24</f>
        <v>0</v>
      </c>
      <c r="T24" s="16">
        <f>'[1]Chemicals'!AH24</f>
        <v>0</v>
      </c>
      <c r="U24" s="16">
        <f>'[1]Chemicals'!AI24</f>
        <v>0</v>
      </c>
      <c r="V24" s="16">
        <f>'[1]Chemicals'!AJ24</f>
        <v>0</v>
      </c>
      <c r="W24" s="16">
        <f>'[1]Chemicals'!AK24</f>
        <v>0</v>
      </c>
      <c r="X24" s="16">
        <f>'[1]Chemicals'!AL24</f>
        <v>0</v>
      </c>
      <c r="Y24" s="16">
        <f>'[1]Chemicals'!AM24</f>
        <v>0</v>
      </c>
      <c r="Z24" s="16">
        <f>'[1]Chemicals'!AN24</f>
        <v>0</v>
      </c>
      <c r="AA24" s="16">
        <f>'[1]Chemicals'!AO24</f>
        <v>0</v>
      </c>
      <c r="AB24" s="16">
        <f>'[1]Chemicals'!AP24</f>
        <v>0</v>
      </c>
      <c r="AC24" s="16">
        <f>'[1]Chemicals'!AQ24</f>
        <v>0</v>
      </c>
      <c r="AD24" s="17">
        <f t="shared" si="1"/>
        <v>0</v>
      </c>
    </row>
    <row r="25" spans="2:30" ht="12.75">
      <c r="B25" s="15">
        <v>2008</v>
      </c>
      <c r="C25" s="16">
        <f>'[1]Chemicals'!C25</f>
        <v>0</v>
      </c>
      <c r="D25" s="16">
        <f>'[1]Chemicals'!D25</f>
        <v>0</v>
      </c>
      <c r="E25" s="16">
        <f>'[1]Chemicals'!E25</f>
        <v>0</v>
      </c>
      <c r="F25" s="16">
        <f>'[1]Chemicals'!F25</f>
        <v>0</v>
      </c>
      <c r="G25" s="16">
        <f>'[1]Chemicals'!G25</f>
        <v>0</v>
      </c>
      <c r="H25" s="16">
        <f>'[1]Chemicals'!H25</f>
        <v>0</v>
      </c>
      <c r="I25" s="16">
        <f>'[1]Chemicals'!I25</f>
        <v>0</v>
      </c>
      <c r="J25" s="16">
        <f>'[1]Chemicals'!J25</f>
        <v>0</v>
      </c>
      <c r="K25" s="16">
        <f>'[1]Chemicals'!K25</f>
        <v>0</v>
      </c>
      <c r="L25" s="16">
        <f>'[1]Chemicals'!L25</f>
        <v>0</v>
      </c>
      <c r="M25" s="16">
        <f>'[1]Chemicals'!M25</f>
        <v>0</v>
      </c>
      <c r="N25" s="16">
        <f>'[1]Chemicals'!N25</f>
        <v>0</v>
      </c>
      <c r="O25" s="17">
        <f t="shared" si="0"/>
        <v>0</v>
      </c>
      <c r="Q25" s="15">
        <v>2008</v>
      </c>
      <c r="R25" s="16">
        <f>'[1]Chemicals'!AF25</f>
        <v>0</v>
      </c>
      <c r="S25" s="16">
        <f>'[1]Chemicals'!AG25</f>
        <v>0</v>
      </c>
      <c r="T25" s="16">
        <f>'[1]Chemicals'!AH25</f>
        <v>0</v>
      </c>
      <c r="U25" s="16">
        <f>'[1]Chemicals'!AI25</f>
        <v>0</v>
      </c>
      <c r="V25" s="16">
        <f>'[1]Chemicals'!AJ25</f>
        <v>0</v>
      </c>
      <c r="W25" s="16">
        <f>'[1]Chemicals'!AK25</f>
        <v>0</v>
      </c>
      <c r="X25" s="16">
        <f>'[1]Chemicals'!AL25</f>
        <v>0</v>
      </c>
      <c r="Y25" s="16">
        <f>'[1]Chemicals'!AM25</f>
        <v>0</v>
      </c>
      <c r="Z25" s="16">
        <f>'[1]Chemicals'!AN25</f>
        <v>0</v>
      </c>
      <c r="AA25" s="16">
        <f>'[1]Chemicals'!AO25</f>
        <v>0</v>
      </c>
      <c r="AB25" s="16">
        <f>'[1]Chemicals'!AP25</f>
        <v>0</v>
      </c>
      <c r="AC25" s="16">
        <f>'[1]Chemicals'!AQ25</f>
        <v>0</v>
      </c>
      <c r="AD25" s="17">
        <f t="shared" si="1"/>
        <v>0</v>
      </c>
    </row>
    <row r="26" spans="2:30" ht="12.75">
      <c r="B26" s="15">
        <v>2009</v>
      </c>
      <c r="C26" s="16">
        <f>'[1]Chemicals'!C26</f>
        <v>0</v>
      </c>
      <c r="D26" s="16">
        <f>'[1]Chemicals'!D26</f>
        <v>0</v>
      </c>
      <c r="E26" s="16">
        <f>'[1]Chemicals'!E26</f>
        <v>0</v>
      </c>
      <c r="F26" s="16">
        <f>'[1]Chemicals'!F26</f>
        <v>0</v>
      </c>
      <c r="G26" s="16">
        <f>'[1]Chemicals'!G26</f>
        <v>0</v>
      </c>
      <c r="H26" s="16">
        <f>'[1]Chemicals'!H26</f>
        <v>0</v>
      </c>
      <c r="I26" s="16">
        <f>'[1]Chemicals'!I26</f>
        <v>0</v>
      </c>
      <c r="J26" s="16">
        <f>'[1]Chemicals'!J26</f>
        <v>0</v>
      </c>
      <c r="K26" s="16">
        <f>'[1]Chemicals'!K26</f>
        <v>0</v>
      </c>
      <c r="L26" s="16">
        <f>'[1]Chemicals'!L26</f>
        <v>0</v>
      </c>
      <c r="M26" s="16">
        <f>'[1]Chemicals'!M26</f>
        <v>0</v>
      </c>
      <c r="N26" s="16">
        <f>'[1]Chemicals'!N26</f>
        <v>0</v>
      </c>
      <c r="O26" s="17">
        <f t="shared" si="0"/>
        <v>0</v>
      </c>
      <c r="Q26" s="15">
        <v>2009</v>
      </c>
      <c r="R26" s="16">
        <f>'[1]Chemicals'!AF26</f>
        <v>0</v>
      </c>
      <c r="S26" s="16">
        <f>'[1]Chemicals'!AG26</f>
        <v>0</v>
      </c>
      <c r="T26" s="16">
        <f>'[1]Chemicals'!AH26</f>
        <v>0</v>
      </c>
      <c r="U26" s="16">
        <f>'[1]Chemicals'!AI26</f>
        <v>0</v>
      </c>
      <c r="V26" s="16">
        <f>'[1]Chemicals'!AJ26</f>
        <v>0</v>
      </c>
      <c r="W26" s="16">
        <f>'[1]Chemicals'!AK26</f>
        <v>0</v>
      </c>
      <c r="X26" s="16">
        <f>'[1]Chemicals'!AL26</f>
        <v>0</v>
      </c>
      <c r="Y26" s="16">
        <f>'[1]Chemicals'!AM26</f>
        <v>0</v>
      </c>
      <c r="Z26" s="16">
        <f>'[1]Chemicals'!AN26</f>
        <v>0</v>
      </c>
      <c r="AA26" s="16">
        <f>'[1]Chemicals'!AO26</f>
        <v>0</v>
      </c>
      <c r="AB26" s="16">
        <f>'[1]Chemicals'!AP26</f>
        <v>0</v>
      </c>
      <c r="AC26" s="16">
        <f>'[1]Chemicals'!AQ26</f>
        <v>0</v>
      </c>
      <c r="AD26" s="17">
        <f t="shared" si="1"/>
        <v>0</v>
      </c>
    </row>
    <row r="27" spans="2:30" ht="12.75">
      <c r="B27" s="15">
        <v>2010</v>
      </c>
      <c r="C27" s="16">
        <f>'[1]Chemicals'!C27</f>
        <v>0</v>
      </c>
      <c r="D27" s="16">
        <f>'[1]Chemicals'!D27</f>
        <v>0</v>
      </c>
      <c r="E27" s="16">
        <f>'[1]Chemicals'!E27</f>
        <v>0</v>
      </c>
      <c r="F27" s="16">
        <f>'[1]Chemicals'!F27</f>
        <v>0</v>
      </c>
      <c r="G27" s="16">
        <f>'[1]Chemicals'!G27</f>
        <v>0</v>
      </c>
      <c r="H27" s="16">
        <f>'[1]Chemicals'!H27</f>
        <v>0</v>
      </c>
      <c r="I27" s="16">
        <f>'[1]Chemicals'!I27</f>
        <v>0</v>
      </c>
      <c r="J27" s="16">
        <f>'[1]Chemicals'!J27</f>
        <v>0</v>
      </c>
      <c r="K27" s="16">
        <f>'[1]Chemicals'!K27</f>
        <v>0</v>
      </c>
      <c r="L27" s="16">
        <f>'[1]Chemicals'!L27</f>
        <v>0</v>
      </c>
      <c r="M27" s="16">
        <f>'[1]Chemicals'!M27</f>
        <v>0</v>
      </c>
      <c r="N27" s="16">
        <f>'[1]Chemicals'!N27</f>
        <v>0</v>
      </c>
      <c r="O27" s="17">
        <f t="shared" si="0"/>
        <v>0</v>
      </c>
      <c r="Q27" s="15">
        <v>2010</v>
      </c>
      <c r="R27" s="16">
        <f>'[1]Chemicals'!AF27</f>
        <v>0</v>
      </c>
      <c r="S27" s="16">
        <f>'[1]Chemicals'!AG27</f>
        <v>0</v>
      </c>
      <c r="T27" s="16">
        <f>'[1]Chemicals'!AH27</f>
        <v>0</v>
      </c>
      <c r="U27" s="16">
        <f>'[1]Chemicals'!AI27</f>
        <v>0</v>
      </c>
      <c r="V27" s="16">
        <f>'[1]Chemicals'!AJ27</f>
        <v>0</v>
      </c>
      <c r="W27" s="16">
        <f>'[1]Chemicals'!AK27</f>
        <v>0</v>
      </c>
      <c r="X27" s="16">
        <f>'[1]Chemicals'!AL27</f>
        <v>0</v>
      </c>
      <c r="Y27" s="16">
        <f>'[1]Chemicals'!AM27</f>
        <v>0</v>
      </c>
      <c r="Z27" s="16">
        <f>'[1]Chemicals'!AN27</f>
        <v>0</v>
      </c>
      <c r="AA27" s="16">
        <f>'[1]Chemicals'!AO27</f>
        <v>0</v>
      </c>
      <c r="AB27" s="16">
        <f>'[1]Chemicals'!AP27</f>
        <v>0</v>
      </c>
      <c r="AC27" s="16">
        <f>'[1]Chemicals'!AQ27</f>
        <v>0</v>
      </c>
      <c r="AD27" s="17">
        <f t="shared" si="1"/>
        <v>0</v>
      </c>
    </row>
    <row r="28" spans="2:30" ht="12.75">
      <c r="B28" s="15">
        <v>2011</v>
      </c>
      <c r="C28" s="16">
        <f>'[1]Chemicals'!C28</f>
        <v>0</v>
      </c>
      <c r="D28" s="16">
        <f>'[1]Chemicals'!D28</f>
        <v>0</v>
      </c>
      <c r="E28" s="16">
        <f>'[1]Chemicals'!E28</f>
        <v>0</v>
      </c>
      <c r="F28" s="16">
        <f>'[1]Chemicals'!F28</f>
        <v>0</v>
      </c>
      <c r="G28" s="16">
        <f>'[1]Chemicals'!G28</f>
        <v>0</v>
      </c>
      <c r="H28" s="16">
        <f>'[1]Chemicals'!H28</f>
        <v>0</v>
      </c>
      <c r="I28" s="16">
        <f>'[1]Chemicals'!I28</f>
        <v>0</v>
      </c>
      <c r="J28" s="16">
        <f>'[1]Chemicals'!J28</f>
        <v>0</v>
      </c>
      <c r="K28" s="16">
        <f>'[1]Chemicals'!K28</f>
        <v>0</v>
      </c>
      <c r="L28" s="16">
        <f>'[1]Chemicals'!L28</f>
        <v>0</v>
      </c>
      <c r="M28" s="16">
        <f>'[1]Chemicals'!M28</f>
        <v>0</v>
      </c>
      <c r="N28" s="16">
        <f>'[1]Chemicals'!N28</f>
        <v>0</v>
      </c>
      <c r="O28" s="17">
        <f t="shared" si="0"/>
        <v>0</v>
      </c>
      <c r="Q28" s="15">
        <v>2011</v>
      </c>
      <c r="R28" s="16">
        <f>'[1]Chemicals'!AF28</f>
        <v>0</v>
      </c>
      <c r="S28" s="16">
        <f>'[1]Chemicals'!AG28</f>
        <v>0</v>
      </c>
      <c r="T28" s="16">
        <f>'[1]Chemicals'!AH28</f>
        <v>0</v>
      </c>
      <c r="U28" s="16">
        <f>'[1]Chemicals'!AI28</f>
        <v>0</v>
      </c>
      <c r="V28" s="16">
        <f>'[1]Chemicals'!AJ28</f>
        <v>0</v>
      </c>
      <c r="W28" s="16">
        <f>'[1]Chemicals'!AK28</f>
        <v>0</v>
      </c>
      <c r="X28" s="16">
        <f>'[1]Chemicals'!AL28</f>
        <v>0</v>
      </c>
      <c r="Y28" s="16">
        <f>'[1]Chemicals'!AM28</f>
        <v>0</v>
      </c>
      <c r="Z28" s="16">
        <f>'[1]Chemicals'!AN28</f>
        <v>0</v>
      </c>
      <c r="AA28" s="16">
        <f>'[1]Chemicals'!AO28</f>
        <v>0</v>
      </c>
      <c r="AB28" s="16">
        <f>'[1]Chemicals'!AP28</f>
        <v>0</v>
      </c>
      <c r="AC28" s="16">
        <f>'[1]Chemicals'!AQ28</f>
        <v>0</v>
      </c>
      <c r="AD28" s="17">
        <f t="shared" si="1"/>
        <v>0</v>
      </c>
    </row>
    <row r="29" spans="2:30" ht="12.75">
      <c r="B29" s="15">
        <v>2012</v>
      </c>
      <c r="C29" s="16">
        <f>'[1]Chemicals'!C29</f>
        <v>0</v>
      </c>
      <c r="D29" s="16">
        <f>'[1]Chemicals'!D29</f>
        <v>0</v>
      </c>
      <c r="E29" s="16">
        <f>'[1]Chemicals'!E29</f>
        <v>0</v>
      </c>
      <c r="F29" s="16">
        <f>'[1]Chemicals'!F29</f>
        <v>0</v>
      </c>
      <c r="G29" s="16">
        <f>'[1]Chemicals'!G29</f>
        <v>0</v>
      </c>
      <c r="H29" s="16">
        <f>'[1]Chemicals'!H29</f>
        <v>0</v>
      </c>
      <c r="I29" s="16">
        <f>'[1]Chemicals'!I29</f>
        <v>0</v>
      </c>
      <c r="J29" s="16">
        <f>'[1]Chemicals'!J29</f>
        <v>0</v>
      </c>
      <c r="K29" s="16">
        <f>'[1]Chemicals'!K29</f>
        <v>0</v>
      </c>
      <c r="L29" s="16">
        <f>'[1]Chemicals'!L29</f>
        <v>0</v>
      </c>
      <c r="M29" s="16">
        <f>'[1]Chemicals'!M29</f>
        <v>0</v>
      </c>
      <c r="N29" s="16">
        <f>'[1]Chemicals'!N29</f>
        <v>0</v>
      </c>
      <c r="O29" s="17">
        <f t="shared" si="0"/>
        <v>0</v>
      </c>
      <c r="Q29" s="15">
        <v>2012</v>
      </c>
      <c r="R29" s="16">
        <f>'[1]Chemicals'!AF29</f>
        <v>0</v>
      </c>
      <c r="S29" s="16">
        <f>'[1]Chemicals'!AG29</f>
        <v>0</v>
      </c>
      <c r="T29" s="16">
        <f>'[1]Chemicals'!AH29</f>
        <v>0</v>
      </c>
      <c r="U29" s="16">
        <f>'[1]Chemicals'!AI29</f>
        <v>0</v>
      </c>
      <c r="V29" s="16">
        <f>'[1]Chemicals'!AJ29</f>
        <v>0</v>
      </c>
      <c r="W29" s="16">
        <f>'[1]Chemicals'!AK29</f>
        <v>0</v>
      </c>
      <c r="X29" s="16">
        <f>'[1]Chemicals'!AL29</f>
        <v>0</v>
      </c>
      <c r="Y29" s="16">
        <f>'[1]Chemicals'!AM29</f>
        <v>0</v>
      </c>
      <c r="Z29" s="16">
        <f>'[1]Chemicals'!AN29</f>
        <v>0</v>
      </c>
      <c r="AA29" s="16">
        <f>'[1]Chemicals'!AO29</f>
        <v>0</v>
      </c>
      <c r="AB29" s="16">
        <f>'[1]Chemicals'!AP29</f>
        <v>0</v>
      </c>
      <c r="AC29" s="16">
        <f>'[1]Chemicals'!AQ29</f>
        <v>0</v>
      </c>
      <c r="AD29" s="17">
        <f t="shared" si="1"/>
        <v>0</v>
      </c>
    </row>
    <row r="30" ht="12.75">
      <c r="O30" s="1"/>
    </row>
    <row r="31" spans="1:17" ht="12.75">
      <c r="A31" s="1" t="s">
        <v>16</v>
      </c>
      <c r="B31" s="14" t="s">
        <v>27</v>
      </c>
      <c r="O31" s="1"/>
      <c r="Q31" s="1" t="s">
        <v>29</v>
      </c>
    </row>
    <row r="32" ht="12.75">
      <c r="O32" s="1"/>
    </row>
    <row r="33" spans="2:30"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9" t="s">
        <v>5</v>
      </c>
      <c r="U33" s="19" t="s">
        <v>6</v>
      </c>
      <c r="V33" s="19" t="s">
        <v>7</v>
      </c>
      <c r="W33" s="18" t="s">
        <v>8</v>
      </c>
      <c r="X33" s="19" t="s">
        <v>9</v>
      </c>
      <c r="Y33" s="18" t="s">
        <v>10</v>
      </c>
      <c r="Z33" s="18" t="s">
        <v>11</v>
      </c>
      <c r="AA33" s="19" t="s">
        <v>12</v>
      </c>
      <c r="AB33" s="18" t="s">
        <v>13</v>
      </c>
      <c r="AC33" s="18" t="s">
        <v>14</v>
      </c>
      <c r="AD33" s="20" t="s">
        <v>24</v>
      </c>
    </row>
    <row r="34" spans="2:30" ht="12.75">
      <c r="B34" s="15">
        <v>1990</v>
      </c>
      <c r="C34" s="16">
        <f aca="true" t="shared" si="2" ref="C34:C56">C7*VLOOKUP($B34,Faktoren,2)/1000</f>
        <v>229.15231687880086</v>
      </c>
      <c r="D34" s="16">
        <f aca="true" t="shared" si="3" ref="D34:D56">D7*VLOOKUP($B34,Faktoren,3)/1000</f>
        <v>568.8856396328484</v>
      </c>
      <c r="E34" s="16">
        <f aca="true" t="shared" si="4" ref="E34:E56">E7*VLOOKUP($B34,Faktoren,4)/1000</f>
        <v>0</v>
      </c>
      <c r="F34" s="16">
        <f aca="true" t="shared" si="5" ref="F34:F56">F7*VLOOKUP($B34,Faktoren,5)/1000</f>
        <v>0</v>
      </c>
      <c r="G34" s="16">
        <f aca="true" t="shared" si="6" ref="G34:G56">G7*VLOOKUP($B34,Faktoren,6)/1000</f>
        <v>0</v>
      </c>
      <c r="H34" s="16">
        <f aca="true" t="shared" si="7" ref="H34:H56">H7*VLOOKUP($B34,Faktoren,7)/1000</f>
        <v>10.075555371813381</v>
      </c>
      <c r="I34" s="16">
        <f aca="true" t="shared" si="8" ref="I34:I56">I7*VLOOKUP($B34,Faktoren,8)/1000</f>
        <v>0</v>
      </c>
      <c r="J34" s="16">
        <f aca="true" t="shared" si="9" ref="J34:J56">J7*VLOOKUP($B34,Faktoren,9)/1000</f>
        <v>13.83871867452607</v>
      </c>
      <c r="K34" s="16">
        <f aca="true" t="shared" si="10" ref="K34:K56">K7*VLOOKUP($B34,Faktoren,10)/1000</f>
        <v>133.97605263591936</v>
      </c>
      <c r="L34" s="16">
        <f aca="true" t="shared" si="11" ref="L34:L56">L7*VLOOKUP($B34,Faktoren,11)/1000</f>
        <v>0</v>
      </c>
      <c r="M34" s="16">
        <f aca="true" t="shared" si="12" ref="M34:M56">M7*VLOOKUP($B34,Faktoren,12)/1000</f>
        <v>9.672726354412903</v>
      </c>
      <c r="N34" s="16">
        <f aca="true" t="shared" si="13" ref="N34:N56">N7*VLOOKUP($B34,Faktoren,13)/1000</f>
        <v>0.4959773356702564</v>
      </c>
      <c r="O34" s="17">
        <f>SUM(C34:N34)</f>
        <v>966.0969868839912</v>
      </c>
      <c r="Q34" s="15">
        <v>1990</v>
      </c>
      <c r="R34" s="16">
        <f aca="true" t="shared" si="14" ref="R34:R56">R7*VLOOKUP($B34,Faktoren,2)/1000</f>
        <v>234.4003783098553</v>
      </c>
      <c r="S34" s="16">
        <f aca="true" t="shared" si="15" ref="S34:S56">S7*VLOOKUP($B34,Faktoren,3)/1000</f>
        <v>575.8611569092117</v>
      </c>
      <c r="T34" s="16">
        <f aca="true" t="shared" si="16" ref="T34:T56">T7*VLOOKUP($B34,Faktoren,4)/1000</f>
        <v>0</v>
      </c>
      <c r="U34" s="16">
        <f aca="true" t="shared" si="17" ref="U34:U56">U7*VLOOKUP($B34,Faktoren,5)/1000</f>
        <v>0</v>
      </c>
      <c r="V34" s="16">
        <f aca="true" t="shared" si="18" ref="V34:V56">V7*VLOOKUP($B34,Faktoren,6)/1000</f>
        <v>0</v>
      </c>
      <c r="W34" s="16">
        <f aca="true" t="shared" si="19" ref="W34:W56">W7*VLOOKUP($B34,Faktoren,7)/1000</f>
        <v>10.200701988918691</v>
      </c>
      <c r="X34" s="16">
        <f aca="true" t="shared" si="20" ref="X34:X56">X7*VLOOKUP($B34,Faktoren,8)/1000</f>
        <v>0</v>
      </c>
      <c r="Y34" s="16">
        <f aca="true" t="shared" si="21" ref="Y34:Y56">Y7*VLOOKUP($B34,Faktoren,9)/1000</f>
        <v>13.83871867452607</v>
      </c>
      <c r="Z34" s="16">
        <f aca="true" t="shared" si="22" ref="Z34:Z56">Z7*VLOOKUP($B34,Faktoren,10)/1000</f>
        <v>135.37982868127347</v>
      </c>
      <c r="AA34" s="16">
        <f aca="true" t="shared" si="23" ref="AA34:AA56">AA7*VLOOKUP($B34,Faktoren,11)/1000</f>
        <v>0</v>
      </c>
      <c r="AB34" s="16">
        <f aca="true" t="shared" si="24" ref="AB34:AB56">AB7*VLOOKUP($B34,Faktoren,12)/1000</f>
        <v>9.674756713573677</v>
      </c>
      <c r="AC34" s="16">
        <f aca="true" t="shared" si="25" ref="AC34:AC56">AC7*VLOOKUP($B34,Faktoren,13)/1000</f>
        <v>0.5013323953100534</v>
      </c>
      <c r="AD34" s="17">
        <f>SUM(R34:AC34)</f>
        <v>979.8568736726689</v>
      </c>
    </row>
    <row r="35" spans="2:30" ht="12.75">
      <c r="B35" s="15">
        <v>1991</v>
      </c>
      <c r="C35" s="16">
        <f t="shared" si="2"/>
        <v>234.91180138791677</v>
      </c>
      <c r="D35" s="16">
        <f t="shared" si="3"/>
        <v>556.3715538423446</v>
      </c>
      <c r="E35" s="16">
        <f t="shared" si="4"/>
        <v>0</v>
      </c>
      <c r="F35" s="16">
        <f t="shared" si="5"/>
        <v>0</v>
      </c>
      <c r="G35" s="16">
        <f t="shared" si="6"/>
        <v>0</v>
      </c>
      <c r="H35" s="16">
        <f t="shared" si="7"/>
        <v>9.94973938955755</v>
      </c>
      <c r="I35" s="16">
        <f t="shared" si="8"/>
        <v>0</v>
      </c>
      <c r="J35" s="16">
        <f t="shared" si="9"/>
        <v>10.006534695762387</v>
      </c>
      <c r="K35" s="16">
        <f t="shared" si="10"/>
        <v>90.15757149013781</v>
      </c>
      <c r="L35" s="16">
        <f t="shared" si="11"/>
        <v>0</v>
      </c>
      <c r="M35" s="16">
        <f t="shared" si="12"/>
        <v>8.840143832934583</v>
      </c>
      <c r="N35" s="16">
        <f t="shared" si="13"/>
        <v>0.6102601164770977</v>
      </c>
      <c r="O35" s="17">
        <f aca="true" t="shared" si="26" ref="O35:O56">SUM(C35:N35)</f>
        <v>910.8476047551308</v>
      </c>
      <c r="Q35" s="15">
        <v>1991</v>
      </c>
      <c r="R35" s="16">
        <f t="shared" si="14"/>
        <v>233.20910249968583</v>
      </c>
      <c r="S35" s="16">
        <f t="shared" si="15"/>
        <v>554.099067208994</v>
      </c>
      <c r="T35" s="16">
        <f t="shared" si="16"/>
        <v>0</v>
      </c>
      <c r="U35" s="16">
        <f t="shared" si="17"/>
        <v>0</v>
      </c>
      <c r="V35" s="16">
        <f t="shared" si="18"/>
        <v>0</v>
      </c>
      <c r="W35" s="16">
        <f t="shared" si="19"/>
        <v>9.909502896173215</v>
      </c>
      <c r="X35" s="16">
        <f t="shared" si="20"/>
        <v>0</v>
      </c>
      <c r="Y35" s="16">
        <f t="shared" si="21"/>
        <v>10.006534695762387</v>
      </c>
      <c r="Z35" s="16">
        <f t="shared" si="22"/>
        <v>89.7405431188814</v>
      </c>
      <c r="AA35" s="16">
        <f t="shared" si="23"/>
        <v>0</v>
      </c>
      <c r="AB35" s="16">
        <f t="shared" si="24"/>
        <v>8.839391153347632</v>
      </c>
      <c r="AC35" s="16">
        <f t="shared" si="25"/>
        <v>0.6081076811524804</v>
      </c>
      <c r="AD35" s="17">
        <f aca="true" t="shared" si="27" ref="AD35:AD56">SUM(R35:AC35)</f>
        <v>906.412249253997</v>
      </c>
    </row>
    <row r="36" spans="2:30" ht="12.75">
      <c r="B36" s="15">
        <v>1992</v>
      </c>
      <c r="C36" s="16">
        <f t="shared" si="2"/>
        <v>202.20433578277428</v>
      </c>
      <c r="D36" s="16">
        <f t="shared" si="3"/>
        <v>589.1690451270659</v>
      </c>
      <c r="E36" s="16">
        <f t="shared" si="4"/>
        <v>0</v>
      </c>
      <c r="F36" s="16">
        <f t="shared" si="5"/>
        <v>0</v>
      </c>
      <c r="G36" s="16">
        <f t="shared" si="6"/>
        <v>0</v>
      </c>
      <c r="H36" s="16">
        <f t="shared" si="7"/>
        <v>9.45861325524657</v>
      </c>
      <c r="I36" s="16">
        <f t="shared" si="8"/>
        <v>0</v>
      </c>
      <c r="J36" s="16">
        <f t="shared" si="9"/>
        <v>12.131701979238084</v>
      </c>
      <c r="K36" s="16">
        <f t="shared" si="10"/>
        <v>69.04021423851859</v>
      </c>
      <c r="L36" s="16">
        <f t="shared" si="11"/>
        <v>0</v>
      </c>
      <c r="M36" s="16">
        <f t="shared" si="12"/>
        <v>8.035633446956853</v>
      </c>
      <c r="N36" s="16">
        <f t="shared" si="13"/>
        <v>0.6115650797754579</v>
      </c>
      <c r="O36" s="17">
        <f t="shared" si="26"/>
        <v>890.6511089095757</v>
      </c>
      <c r="Q36" s="15">
        <v>1992</v>
      </c>
      <c r="R36" s="16">
        <f t="shared" si="14"/>
        <v>204.41075654442201</v>
      </c>
      <c r="S36" s="16">
        <f t="shared" si="15"/>
        <v>592.1240332325631</v>
      </c>
      <c r="T36" s="16">
        <f t="shared" si="16"/>
        <v>0</v>
      </c>
      <c r="U36" s="16">
        <f t="shared" si="17"/>
        <v>0</v>
      </c>
      <c r="V36" s="16">
        <f t="shared" si="18"/>
        <v>0</v>
      </c>
      <c r="W36" s="16">
        <f t="shared" si="19"/>
        <v>9.510289633256544</v>
      </c>
      <c r="X36" s="16">
        <f t="shared" si="20"/>
        <v>0</v>
      </c>
      <c r="Y36" s="16">
        <f t="shared" si="21"/>
        <v>12.131701979238084</v>
      </c>
      <c r="Z36" s="16">
        <f t="shared" si="22"/>
        <v>69.5622006408785</v>
      </c>
      <c r="AA36" s="16">
        <f t="shared" si="23"/>
        <v>0</v>
      </c>
      <c r="AB36" s="16">
        <f t="shared" si="24"/>
        <v>8.03666366170555</v>
      </c>
      <c r="AC36" s="16">
        <f t="shared" si="25"/>
        <v>0.6144000528600024</v>
      </c>
      <c r="AD36" s="17">
        <f t="shared" si="27"/>
        <v>896.3900457449238</v>
      </c>
    </row>
    <row r="37" spans="2:30" ht="12.75">
      <c r="B37" s="15">
        <v>1993</v>
      </c>
      <c r="C37" s="16">
        <f t="shared" si="2"/>
        <v>211.11774293227654</v>
      </c>
      <c r="D37" s="16">
        <f t="shared" si="3"/>
        <v>536.3100052071294</v>
      </c>
      <c r="E37" s="16">
        <f t="shared" si="4"/>
        <v>0</v>
      </c>
      <c r="F37" s="16">
        <f t="shared" si="5"/>
        <v>0</v>
      </c>
      <c r="G37" s="16">
        <f t="shared" si="6"/>
        <v>0</v>
      </c>
      <c r="H37" s="16">
        <f t="shared" si="7"/>
        <v>8.991095021294532</v>
      </c>
      <c r="I37" s="16">
        <f t="shared" si="8"/>
        <v>0</v>
      </c>
      <c r="J37" s="16">
        <f t="shared" si="9"/>
        <v>13.538056226757199</v>
      </c>
      <c r="K37" s="16">
        <f t="shared" si="10"/>
        <v>88.31247455732547</v>
      </c>
      <c r="L37" s="16">
        <f t="shared" si="11"/>
        <v>0</v>
      </c>
      <c r="M37" s="16">
        <f t="shared" si="12"/>
        <v>7.260471617084162</v>
      </c>
      <c r="N37" s="16">
        <f t="shared" si="13"/>
        <v>0.624196896959359</v>
      </c>
      <c r="O37" s="17">
        <f t="shared" si="26"/>
        <v>866.1540424588267</v>
      </c>
      <c r="Q37" s="15">
        <v>1993</v>
      </c>
      <c r="R37" s="16">
        <f t="shared" si="14"/>
        <v>213.2654822081619</v>
      </c>
      <c r="S37" s="16">
        <f t="shared" si="15"/>
        <v>539.195608039738</v>
      </c>
      <c r="T37" s="16">
        <f t="shared" si="16"/>
        <v>0</v>
      </c>
      <c r="U37" s="16">
        <f t="shared" si="17"/>
        <v>0</v>
      </c>
      <c r="V37" s="16">
        <f t="shared" si="18"/>
        <v>0</v>
      </c>
      <c r="W37" s="16">
        <f t="shared" si="19"/>
        <v>9.040960070765482</v>
      </c>
      <c r="X37" s="16">
        <f t="shared" si="20"/>
        <v>0</v>
      </c>
      <c r="Y37" s="16">
        <f t="shared" si="21"/>
        <v>13.538056226757199</v>
      </c>
      <c r="Z37" s="16">
        <f t="shared" si="22"/>
        <v>88.7484538926399</v>
      </c>
      <c r="AA37" s="16">
        <f t="shared" si="23"/>
        <v>0</v>
      </c>
      <c r="AB37" s="16">
        <f t="shared" si="24"/>
        <v>7.261435916846623</v>
      </c>
      <c r="AC37" s="16">
        <f t="shared" si="25"/>
        <v>0.6270242421566858</v>
      </c>
      <c r="AD37" s="17">
        <f t="shared" si="27"/>
        <v>871.6770205970657</v>
      </c>
    </row>
    <row r="38" spans="2:30" ht="12.75">
      <c r="B38" s="15">
        <v>1994</v>
      </c>
      <c r="C38" s="16">
        <f t="shared" si="2"/>
        <v>200.5528414396382</v>
      </c>
      <c r="D38" s="16">
        <f t="shared" si="3"/>
        <v>582.431362301466</v>
      </c>
      <c r="E38" s="16">
        <f t="shared" si="4"/>
        <v>0</v>
      </c>
      <c r="F38" s="16">
        <f t="shared" si="5"/>
        <v>0</v>
      </c>
      <c r="G38" s="16">
        <f t="shared" si="6"/>
        <v>0</v>
      </c>
      <c r="H38" s="16">
        <f t="shared" si="7"/>
        <v>10.241401650644974</v>
      </c>
      <c r="I38" s="16">
        <f t="shared" si="8"/>
        <v>0</v>
      </c>
      <c r="J38" s="16">
        <f t="shared" si="9"/>
        <v>11.51908333207675</v>
      </c>
      <c r="K38" s="16">
        <f t="shared" si="10"/>
        <v>68.7885535785726</v>
      </c>
      <c r="L38" s="16">
        <f t="shared" si="11"/>
        <v>0</v>
      </c>
      <c r="M38" s="16">
        <f t="shared" si="12"/>
        <v>6.612707805896137</v>
      </c>
      <c r="N38" s="16">
        <f t="shared" si="13"/>
        <v>0.6571422744535287</v>
      </c>
      <c r="O38" s="17">
        <f t="shared" si="26"/>
        <v>880.8030923827483</v>
      </c>
      <c r="Q38" s="15">
        <v>1994</v>
      </c>
      <c r="R38" s="16">
        <f t="shared" si="14"/>
        <v>207.00975987804193</v>
      </c>
      <c r="S38" s="16">
        <f t="shared" si="15"/>
        <v>591.1510256951697</v>
      </c>
      <c r="T38" s="16">
        <f t="shared" si="16"/>
        <v>0</v>
      </c>
      <c r="U38" s="16">
        <f t="shared" si="17"/>
        <v>0</v>
      </c>
      <c r="V38" s="16">
        <f t="shared" si="18"/>
        <v>0</v>
      </c>
      <c r="W38" s="16">
        <f t="shared" si="19"/>
        <v>10.389949041311489</v>
      </c>
      <c r="X38" s="16">
        <f t="shared" si="20"/>
        <v>0</v>
      </c>
      <c r="Y38" s="16">
        <f t="shared" si="21"/>
        <v>11.51908333207675</v>
      </c>
      <c r="Z38" s="16">
        <f t="shared" si="22"/>
        <v>70.10748333949662</v>
      </c>
      <c r="AA38" s="16">
        <f t="shared" si="23"/>
        <v>0</v>
      </c>
      <c r="AB38" s="16">
        <f t="shared" si="24"/>
        <v>6.615322277708061</v>
      </c>
      <c r="AC38" s="16">
        <f t="shared" si="25"/>
        <v>0.666065301983706</v>
      </c>
      <c r="AD38" s="17">
        <f t="shared" si="27"/>
        <v>897.4586888657883</v>
      </c>
    </row>
    <row r="39" spans="2:30" ht="12.75">
      <c r="B39" s="15">
        <v>1995</v>
      </c>
      <c r="C39" s="16">
        <f t="shared" si="2"/>
        <v>275.66438653230534</v>
      </c>
      <c r="D39" s="16">
        <f t="shared" si="3"/>
        <v>611.0194566675856</v>
      </c>
      <c r="E39" s="16">
        <f t="shared" si="4"/>
        <v>0</v>
      </c>
      <c r="F39" s="16">
        <f t="shared" si="5"/>
        <v>0</v>
      </c>
      <c r="G39" s="16">
        <f t="shared" si="6"/>
        <v>0</v>
      </c>
      <c r="H39" s="16">
        <f t="shared" si="7"/>
        <v>10.095766287149265</v>
      </c>
      <c r="I39" s="16">
        <f t="shared" si="8"/>
        <v>0</v>
      </c>
      <c r="J39" s="16">
        <f t="shared" si="9"/>
        <v>18.17535539137782</v>
      </c>
      <c r="K39" s="16">
        <f t="shared" si="10"/>
        <v>35.93907446428864</v>
      </c>
      <c r="L39" s="16">
        <f t="shared" si="11"/>
        <v>0</v>
      </c>
      <c r="M39" s="16">
        <f t="shared" si="12"/>
        <v>6.039281486470048</v>
      </c>
      <c r="N39" s="16">
        <f t="shared" si="13"/>
        <v>0.6627356025911108</v>
      </c>
      <c r="O39" s="17">
        <f t="shared" si="26"/>
        <v>957.5960564317677</v>
      </c>
      <c r="Q39" s="15">
        <v>1995</v>
      </c>
      <c r="R39" s="16">
        <f t="shared" si="14"/>
        <v>278.07474054486505</v>
      </c>
      <c r="S39" s="16">
        <f t="shared" si="15"/>
        <v>614.2894380865004</v>
      </c>
      <c r="T39" s="16">
        <f t="shared" si="16"/>
        <v>0</v>
      </c>
      <c r="U39" s="16">
        <f t="shared" si="17"/>
        <v>0</v>
      </c>
      <c r="V39" s="16">
        <f t="shared" si="18"/>
        <v>0</v>
      </c>
      <c r="W39" s="16">
        <f t="shared" si="19"/>
        <v>10.150744677995672</v>
      </c>
      <c r="X39" s="16">
        <f t="shared" si="20"/>
        <v>0</v>
      </c>
      <c r="Y39" s="16">
        <f t="shared" si="21"/>
        <v>18.17535539137782</v>
      </c>
      <c r="Z39" s="16">
        <f t="shared" si="22"/>
        <v>36.33070882837851</v>
      </c>
      <c r="AA39" s="16">
        <f t="shared" si="23"/>
        <v>0</v>
      </c>
      <c r="AB39" s="16">
        <f t="shared" si="24"/>
        <v>6.040321933714414</v>
      </c>
      <c r="AC39" s="16">
        <f t="shared" si="25"/>
        <v>0.6661630051818518</v>
      </c>
      <c r="AD39" s="17">
        <f t="shared" si="27"/>
        <v>963.7274724680136</v>
      </c>
    </row>
    <row r="40" spans="2:30" ht="12.75">
      <c r="B40" s="15">
        <v>1996</v>
      </c>
      <c r="C40" s="16">
        <f t="shared" si="2"/>
        <v>275.27578922789013</v>
      </c>
      <c r="D40" s="16">
        <f t="shared" si="3"/>
        <v>631.1226095193182</v>
      </c>
      <c r="E40" s="16">
        <f t="shared" si="4"/>
        <v>0</v>
      </c>
      <c r="F40" s="16">
        <f t="shared" si="5"/>
        <v>0</v>
      </c>
      <c r="G40" s="16">
        <f t="shared" si="6"/>
        <v>0</v>
      </c>
      <c r="H40" s="16">
        <f t="shared" si="7"/>
        <v>8.583129708240113</v>
      </c>
      <c r="I40" s="16">
        <f t="shared" si="8"/>
        <v>0</v>
      </c>
      <c r="J40" s="16">
        <f t="shared" si="9"/>
        <v>20.692130615675573</v>
      </c>
      <c r="K40" s="16">
        <f t="shared" si="10"/>
        <v>37.64567781519539</v>
      </c>
      <c r="L40" s="16">
        <f t="shared" si="11"/>
        <v>0</v>
      </c>
      <c r="M40" s="16">
        <f t="shared" si="12"/>
        <v>5.4130033790434515</v>
      </c>
      <c r="N40" s="16">
        <f t="shared" si="13"/>
        <v>0.7372429697709344</v>
      </c>
      <c r="O40" s="17">
        <f t="shared" si="26"/>
        <v>979.4695832351338</v>
      </c>
      <c r="Q40" s="15">
        <v>1996</v>
      </c>
      <c r="R40" s="16">
        <f t="shared" si="14"/>
        <v>273.2203566699315</v>
      </c>
      <c r="S40" s="16">
        <f t="shared" si="15"/>
        <v>628.3236957849718</v>
      </c>
      <c r="T40" s="16">
        <f t="shared" si="16"/>
        <v>0</v>
      </c>
      <c r="U40" s="16">
        <f t="shared" si="17"/>
        <v>0</v>
      </c>
      <c r="V40" s="16">
        <f t="shared" si="18"/>
        <v>0</v>
      </c>
      <c r="W40" s="16">
        <f t="shared" si="19"/>
        <v>8.536605208952569</v>
      </c>
      <c r="X40" s="16">
        <f t="shared" si="20"/>
        <v>0</v>
      </c>
      <c r="Y40" s="16">
        <f t="shared" si="21"/>
        <v>20.692130615675573</v>
      </c>
      <c r="Z40" s="16">
        <f t="shared" si="22"/>
        <v>37.321973941737305</v>
      </c>
      <c r="AA40" s="16">
        <f t="shared" si="23"/>
        <v>0</v>
      </c>
      <c r="AB40" s="16">
        <f t="shared" si="24"/>
        <v>5.412150062493426</v>
      </c>
      <c r="AC40" s="16">
        <f t="shared" si="25"/>
        <v>0.7340933014616926</v>
      </c>
      <c r="AD40" s="17">
        <f t="shared" si="27"/>
        <v>974.2410055852238</v>
      </c>
    </row>
    <row r="41" spans="2:30" ht="12.75">
      <c r="B41" s="15">
        <v>1997</v>
      </c>
      <c r="C41" s="16">
        <f t="shared" si="2"/>
        <v>250.80290708378206</v>
      </c>
      <c r="D41" s="16">
        <f t="shared" si="3"/>
        <v>627.9687580061791</v>
      </c>
      <c r="E41" s="16">
        <f t="shared" si="4"/>
        <v>0</v>
      </c>
      <c r="F41" s="16">
        <f t="shared" si="5"/>
        <v>0</v>
      </c>
      <c r="G41" s="16">
        <f t="shared" si="6"/>
        <v>0</v>
      </c>
      <c r="H41" s="16">
        <f t="shared" si="7"/>
        <v>7.426920905897023</v>
      </c>
      <c r="I41" s="16">
        <f t="shared" si="8"/>
        <v>0</v>
      </c>
      <c r="J41" s="16">
        <f t="shared" si="9"/>
        <v>15.620411019660594</v>
      </c>
      <c r="K41" s="16">
        <f t="shared" si="10"/>
        <v>35.57863741263111</v>
      </c>
      <c r="L41" s="16">
        <f t="shared" si="11"/>
        <v>0</v>
      </c>
      <c r="M41" s="16">
        <f t="shared" si="12"/>
        <v>4.8005562192214555</v>
      </c>
      <c r="N41" s="16">
        <f t="shared" si="13"/>
        <v>0.9698142398763387</v>
      </c>
      <c r="O41" s="17">
        <f t="shared" si="26"/>
        <v>943.1680048872477</v>
      </c>
      <c r="Q41" s="15">
        <v>1997</v>
      </c>
      <c r="R41" s="16">
        <f t="shared" si="14"/>
        <v>254.57062652991783</v>
      </c>
      <c r="S41" s="16">
        <f t="shared" si="15"/>
        <v>633.121241360706</v>
      </c>
      <c r="T41" s="16">
        <f t="shared" si="16"/>
        <v>0</v>
      </c>
      <c r="U41" s="16">
        <f t="shared" si="17"/>
        <v>0</v>
      </c>
      <c r="V41" s="16">
        <f t="shared" si="18"/>
        <v>0</v>
      </c>
      <c r="W41" s="16">
        <f t="shared" si="19"/>
        <v>7.511598010536433</v>
      </c>
      <c r="X41" s="16">
        <f t="shared" si="20"/>
        <v>0</v>
      </c>
      <c r="Y41" s="16">
        <f t="shared" si="21"/>
        <v>15.620411019660594</v>
      </c>
      <c r="Z41" s="16">
        <f t="shared" si="22"/>
        <v>36.13388346079005</v>
      </c>
      <c r="AA41" s="16">
        <f t="shared" si="23"/>
        <v>0</v>
      </c>
      <c r="AB41" s="16">
        <f t="shared" si="24"/>
        <v>4.801848047282894</v>
      </c>
      <c r="AC41" s="16">
        <f t="shared" si="25"/>
        <v>0.9775492742390655</v>
      </c>
      <c r="AD41" s="17">
        <f t="shared" si="27"/>
        <v>952.7371577031328</v>
      </c>
    </row>
    <row r="42" spans="2:30" ht="12.75">
      <c r="B42" s="15">
        <v>1998</v>
      </c>
      <c r="C42" s="16">
        <f t="shared" si="2"/>
        <v>219.96406925733052</v>
      </c>
      <c r="D42" s="16">
        <f t="shared" si="3"/>
        <v>650.2256936670849</v>
      </c>
      <c r="E42" s="16">
        <f t="shared" si="4"/>
        <v>0</v>
      </c>
      <c r="F42" s="16">
        <f t="shared" si="5"/>
        <v>0</v>
      </c>
      <c r="G42" s="16">
        <f t="shared" si="6"/>
        <v>0</v>
      </c>
      <c r="H42" s="16">
        <f t="shared" si="7"/>
        <v>6.869432103766675</v>
      </c>
      <c r="I42" s="16">
        <f t="shared" si="8"/>
        <v>0</v>
      </c>
      <c r="J42" s="16">
        <f t="shared" si="9"/>
        <v>7.348419164251546</v>
      </c>
      <c r="K42" s="16">
        <f t="shared" si="10"/>
        <v>28.02699686666281</v>
      </c>
      <c r="L42" s="16">
        <f t="shared" si="11"/>
        <v>0</v>
      </c>
      <c r="M42" s="16">
        <f t="shared" si="12"/>
        <v>4.302187384224435</v>
      </c>
      <c r="N42" s="16">
        <f t="shared" si="13"/>
        <v>0.5954696874215991</v>
      </c>
      <c r="O42" s="17">
        <f t="shared" si="26"/>
        <v>917.3322681307426</v>
      </c>
      <c r="Q42" s="15">
        <v>1998</v>
      </c>
      <c r="R42" s="16">
        <f t="shared" si="14"/>
        <v>222.2452326106278</v>
      </c>
      <c r="S42" s="16">
        <f t="shared" si="15"/>
        <v>653.3565051498451</v>
      </c>
      <c r="T42" s="16">
        <f t="shared" si="16"/>
        <v>0</v>
      </c>
      <c r="U42" s="16">
        <f t="shared" si="17"/>
        <v>0</v>
      </c>
      <c r="V42" s="16">
        <f t="shared" si="18"/>
        <v>0</v>
      </c>
      <c r="W42" s="16">
        <f t="shared" si="19"/>
        <v>6.92039920509824</v>
      </c>
      <c r="X42" s="16">
        <f t="shared" si="20"/>
        <v>0</v>
      </c>
      <c r="Y42" s="16">
        <f t="shared" si="21"/>
        <v>7.348419164251546</v>
      </c>
      <c r="Z42" s="16">
        <f t="shared" si="22"/>
        <v>28.351728215122055</v>
      </c>
      <c r="AA42" s="16">
        <f t="shared" si="23"/>
        <v>0</v>
      </c>
      <c r="AB42" s="16">
        <f t="shared" si="24"/>
        <v>4.302876156780861</v>
      </c>
      <c r="AC42" s="16">
        <f t="shared" si="25"/>
        <v>0.6007038619002476</v>
      </c>
      <c r="AD42" s="17">
        <f t="shared" si="27"/>
        <v>923.1258643636259</v>
      </c>
    </row>
    <row r="43" spans="2:30" ht="12.75">
      <c r="B43" s="15">
        <v>1999</v>
      </c>
      <c r="C43" s="16">
        <f t="shared" si="2"/>
        <v>200.38048064713172</v>
      </c>
      <c r="D43" s="16">
        <f t="shared" si="3"/>
        <v>623.690830608959</v>
      </c>
      <c r="E43" s="16">
        <f t="shared" si="4"/>
        <v>0</v>
      </c>
      <c r="F43" s="16">
        <f t="shared" si="5"/>
        <v>0</v>
      </c>
      <c r="G43" s="16">
        <f t="shared" si="6"/>
        <v>0</v>
      </c>
      <c r="H43" s="16">
        <f t="shared" si="7"/>
        <v>6.789220029643191</v>
      </c>
      <c r="I43" s="16">
        <f t="shared" si="8"/>
        <v>0</v>
      </c>
      <c r="J43" s="16">
        <f t="shared" si="9"/>
        <v>6.102777383199007</v>
      </c>
      <c r="K43" s="16">
        <f t="shared" si="10"/>
        <v>20.584555152797037</v>
      </c>
      <c r="L43" s="16">
        <f t="shared" si="11"/>
        <v>0</v>
      </c>
      <c r="M43" s="16">
        <f t="shared" si="12"/>
        <v>3.8786089688826744</v>
      </c>
      <c r="N43" s="16">
        <f t="shared" si="13"/>
        <v>0.689914430814321</v>
      </c>
      <c r="O43" s="17">
        <f t="shared" si="26"/>
        <v>862.1163872214269</v>
      </c>
      <c r="Q43" s="15">
        <v>1999</v>
      </c>
      <c r="R43" s="16">
        <f t="shared" si="14"/>
        <v>203.67460523643132</v>
      </c>
      <c r="S43" s="16">
        <f t="shared" si="15"/>
        <v>628.232154789357</v>
      </c>
      <c r="T43" s="16">
        <f t="shared" si="16"/>
        <v>0</v>
      </c>
      <c r="U43" s="16">
        <f t="shared" si="17"/>
        <v>0</v>
      </c>
      <c r="V43" s="16">
        <f t="shared" si="18"/>
        <v>0</v>
      </c>
      <c r="W43" s="16">
        <f t="shared" si="19"/>
        <v>6.862446978466795</v>
      </c>
      <c r="X43" s="16">
        <f t="shared" si="20"/>
        <v>0</v>
      </c>
      <c r="Y43" s="16">
        <f t="shared" si="21"/>
        <v>6.102777383199007</v>
      </c>
      <c r="Z43" s="16">
        <f t="shared" si="22"/>
        <v>21.027906630491604</v>
      </c>
      <c r="AA43" s="16">
        <f t="shared" si="23"/>
        <v>0</v>
      </c>
      <c r="AB43" s="16">
        <f t="shared" si="24"/>
        <v>3.8795091755997255</v>
      </c>
      <c r="AC43" s="16">
        <f t="shared" si="25"/>
        <v>0.6981649146041193</v>
      </c>
      <c r="AD43" s="17">
        <f t="shared" si="27"/>
        <v>870.4775651081497</v>
      </c>
    </row>
    <row r="44" spans="2:30" ht="12.75">
      <c r="B44" s="15">
        <v>2000</v>
      </c>
      <c r="C44" s="16">
        <f t="shared" si="2"/>
        <v>222.49315262090443</v>
      </c>
      <c r="D44" s="16">
        <f t="shared" si="3"/>
        <v>636.7936392804627</v>
      </c>
      <c r="E44" s="16">
        <f t="shared" si="4"/>
        <v>0</v>
      </c>
      <c r="F44" s="16">
        <f t="shared" si="5"/>
        <v>0</v>
      </c>
      <c r="G44" s="16">
        <f t="shared" si="6"/>
        <v>0</v>
      </c>
      <c r="H44" s="16">
        <f t="shared" si="7"/>
        <v>6.682228550331735</v>
      </c>
      <c r="I44" s="16">
        <f t="shared" si="8"/>
        <v>0</v>
      </c>
      <c r="J44" s="16">
        <f t="shared" si="9"/>
        <v>7.625113007333383</v>
      </c>
      <c r="K44" s="16">
        <f t="shared" si="10"/>
        <v>20.308728690053</v>
      </c>
      <c r="L44" s="16">
        <f t="shared" si="11"/>
        <v>0</v>
      </c>
      <c r="M44" s="16">
        <f t="shared" si="12"/>
        <v>3.4697532642299618</v>
      </c>
      <c r="N44" s="16">
        <f t="shared" si="13"/>
        <v>1.0907071307787313</v>
      </c>
      <c r="O44" s="17">
        <f t="shared" si="26"/>
        <v>898.463322544094</v>
      </c>
      <c r="Q44" s="15">
        <v>2000</v>
      </c>
      <c r="R44" s="16">
        <f t="shared" si="14"/>
        <v>228.49317949518422</v>
      </c>
      <c r="S44" s="16">
        <f t="shared" si="15"/>
        <v>645.0989211591407</v>
      </c>
      <c r="T44" s="16">
        <f t="shared" si="16"/>
        <v>0</v>
      </c>
      <c r="U44" s="16">
        <f t="shared" si="17"/>
        <v>0</v>
      </c>
      <c r="V44" s="16">
        <f t="shared" si="18"/>
        <v>0</v>
      </c>
      <c r="W44" s="16">
        <f t="shared" si="19"/>
        <v>6.815144045948003</v>
      </c>
      <c r="X44" s="16">
        <f t="shared" si="20"/>
        <v>0</v>
      </c>
      <c r="Y44" s="16">
        <f t="shared" si="21"/>
        <v>7.625113007333383</v>
      </c>
      <c r="Z44" s="16">
        <f t="shared" si="22"/>
        <v>20.914534496734166</v>
      </c>
      <c r="AA44" s="16">
        <f t="shared" si="23"/>
        <v>0</v>
      </c>
      <c r="AB44" s="16">
        <f t="shared" si="24"/>
        <v>3.4710918759140377</v>
      </c>
      <c r="AC44" s="16">
        <f t="shared" si="25"/>
        <v>1.1043521248946866</v>
      </c>
      <c r="AD44" s="17">
        <f t="shared" si="27"/>
        <v>913.5223362051493</v>
      </c>
    </row>
    <row r="45" spans="2:30" ht="12.75">
      <c r="B45" s="15">
        <v>2001</v>
      </c>
      <c r="C45" s="16">
        <f t="shared" si="2"/>
        <v>234.94090969696433</v>
      </c>
      <c r="D45" s="16">
        <f t="shared" si="3"/>
        <v>675.6930724486847</v>
      </c>
      <c r="E45" s="16">
        <f t="shared" si="4"/>
        <v>0</v>
      </c>
      <c r="F45" s="16">
        <f t="shared" si="5"/>
        <v>0</v>
      </c>
      <c r="G45" s="16">
        <f t="shared" si="6"/>
        <v>0</v>
      </c>
      <c r="H45" s="16">
        <f t="shared" si="7"/>
        <v>5.601442325940115</v>
      </c>
      <c r="I45" s="16">
        <f t="shared" si="8"/>
        <v>0</v>
      </c>
      <c r="J45" s="16">
        <f t="shared" si="9"/>
        <v>10.07755864240212</v>
      </c>
      <c r="K45" s="16">
        <f t="shared" si="10"/>
        <v>25.628553583364486</v>
      </c>
      <c r="L45" s="16">
        <f t="shared" si="11"/>
        <v>0</v>
      </c>
      <c r="M45" s="16">
        <f t="shared" si="12"/>
        <v>3.0486200548744056</v>
      </c>
      <c r="N45" s="16">
        <f t="shared" si="13"/>
        <v>1.0728545448768878</v>
      </c>
      <c r="O45" s="17">
        <f t="shared" si="26"/>
        <v>956.063011297107</v>
      </c>
      <c r="Q45" s="15">
        <v>2001</v>
      </c>
      <c r="R45" s="16">
        <f t="shared" si="14"/>
        <v>238.796985662533</v>
      </c>
      <c r="S45" s="16">
        <f t="shared" si="15"/>
        <v>681.05067551985</v>
      </c>
      <c r="T45" s="16">
        <f t="shared" si="16"/>
        <v>0</v>
      </c>
      <c r="U45" s="16">
        <f t="shared" si="17"/>
        <v>0</v>
      </c>
      <c r="V45" s="16">
        <f t="shared" si="18"/>
        <v>0</v>
      </c>
      <c r="W45" s="16">
        <f t="shared" si="19"/>
        <v>5.686721120391453</v>
      </c>
      <c r="X45" s="16">
        <f t="shared" si="20"/>
        <v>0</v>
      </c>
      <c r="Y45" s="16">
        <f t="shared" si="21"/>
        <v>10.07755864240212</v>
      </c>
      <c r="Z45" s="16">
        <f t="shared" si="22"/>
        <v>26.009921312503156</v>
      </c>
      <c r="AA45" s="16">
        <f t="shared" si="23"/>
        <v>0</v>
      </c>
      <c r="AB45" s="16">
        <f t="shared" si="24"/>
        <v>3.0492279508752755</v>
      </c>
      <c r="AC45" s="16">
        <f t="shared" si="25"/>
        <v>1.0814514770085675</v>
      </c>
      <c r="AD45" s="17">
        <f t="shared" si="27"/>
        <v>965.7525416855635</v>
      </c>
    </row>
    <row r="46" spans="2:30" ht="12.75">
      <c r="B46" s="15">
        <v>2002</v>
      </c>
      <c r="C46" s="16">
        <f t="shared" si="2"/>
        <v>227.4965199405109</v>
      </c>
      <c r="D46" s="16">
        <f t="shared" si="3"/>
        <v>658.2028593323491</v>
      </c>
      <c r="E46" s="16">
        <f t="shared" si="4"/>
        <v>0</v>
      </c>
      <c r="F46" s="16">
        <f t="shared" si="5"/>
        <v>0</v>
      </c>
      <c r="G46" s="16">
        <f t="shared" si="6"/>
        <v>0</v>
      </c>
      <c r="H46" s="16">
        <f t="shared" si="7"/>
        <v>5.098301811189295</v>
      </c>
      <c r="I46" s="16">
        <f t="shared" si="8"/>
        <v>0</v>
      </c>
      <c r="J46" s="16">
        <f t="shared" si="9"/>
        <v>9.653039509287408</v>
      </c>
      <c r="K46" s="16">
        <f t="shared" si="10"/>
        <v>13.809671301424544</v>
      </c>
      <c r="L46" s="16">
        <f t="shared" si="11"/>
        <v>0</v>
      </c>
      <c r="M46" s="16">
        <f t="shared" si="12"/>
        <v>2.7361941153356097</v>
      </c>
      <c r="N46" s="16">
        <f t="shared" si="13"/>
        <v>1.2484120234668519</v>
      </c>
      <c r="O46" s="17">
        <f t="shared" si="26"/>
        <v>918.2449980335638</v>
      </c>
      <c r="Q46" s="15">
        <v>2002</v>
      </c>
      <c r="R46" s="16">
        <f t="shared" si="14"/>
        <v>232.63231007772586</v>
      </c>
      <c r="S46" s="16">
        <f t="shared" si="15"/>
        <v>665.3697662986274</v>
      </c>
      <c r="T46" s="16">
        <f t="shared" si="16"/>
        <v>0</v>
      </c>
      <c r="U46" s="16">
        <f t="shared" si="17"/>
        <v>0</v>
      </c>
      <c r="V46" s="16">
        <f t="shared" si="18"/>
        <v>0</v>
      </c>
      <c r="W46" s="16">
        <f t="shared" si="19"/>
        <v>5.211886052649262</v>
      </c>
      <c r="X46" s="16">
        <f t="shared" si="20"/>
        <v>0</v>
      </c>
      <c r="Y46" s="16">
        <f t="shared" si="21"/>
        <v>9.653039509287408</v>
      </c>
      <c r="Z46" s="16">
        <f t="shared" si="22"/>
        <v>14.253426537036573</v>
      </c>
      <c r="AA46" s="16">
        <f t="shared" si="23"/>
        <v>0</v>
      </c>
      <c r="AB46" s="16">
        <f t="shared" si="24"/>
        <v>2.736931640042939</v>
      </c>
      <c r="AC46" s="16">
        <f t="shared" si="25"/>
        <v>1.2621500641335506</v>
      </c>
      <c r="AD46" s="17">
        <f t="shared" si="27"/>
        <v>931.119510179503</v>
      </c>
    </row>
    <row r="47" spans="2:30" ht="12.75">
      <c r="B47" s="15">
        <v>2003</v>
      </c>
      <c r="C47" s="16">
        <f t="shared" si="2"/>
        <v>222.81656033454155</v>
      </c>
      <c r="D47" s="16">
        <f t="shared" si="3"/>
        <v>643.9125661952613</v>
      </c>
      <c r="E47" s="16">
        <f t="shared" si="4"/>
        <v>0</v>
      </c>
      <c r="F47" s="16">
        <f t="shared" si="5"/>
        <v>0</v>
      </c>
      <c r="G47" s="16">
        <f t="shared" si="6"/>
        <v>0</v>
      </c>
      <c r="H47" s="16">
        <f t="shared" si="7"/>
        <v>4.75476182368217</v>
      </c>
      <c r="I47" s="16">
        <f t="shared" si="8"/>
        <v>0</v>
      </c>
      <c r="J47" s="16">
        <f t="shared" si="9"/>
        <v>8.991775964157517</v>
      </c>
      <c r="K47" s="16">
        <f t="shared" si="10"/>
        <v>9.035912263297185</v>
      </c>
      <c r="L47" s="16">
        <f t="shared" si="11"/>
        <v>0</v>
      </c>
      <c r="M47" s="16">
        <f t="shared" si="12"/>
        <v>2.457696514201946</v>
      </c>
      <c r="N47" s="16">
        <f t="shared" si="13"/>
        <v>1.05013352452189</v>
      </c>
      <c r="O47" s="17">
        <f t="shared" si="26"/>
        <v>893.0194066196638</v>
      </c>
      <c r="Q47" s="15">
        <v>2003</v>
      </c>
      <c r="R47" s="16">
        <f t="shared" si="14"/>
        <v>225.37642463946722</v>
      </c>
      <c r="S47" s="16">
        <f t="shared" si="15"/>
        <v>647.5070980797034</v>
      </c>
      <c r="T47" s="16">
        <f t="shared" si="16"/>
        <v>0</v>
      </c>
      <c r="U47" s="16">
        <f t="shared" si="17"/>
        <v>0</v>
      </c>
      <c r="V47" s="16">
        <f t="shared" si="18"/>
        <v>0</v>
      </c>
      <c r="W47" s="16">
        <f t="shared" si="19"/>
        <v>4.8114721228557595</v>
      </c>
      <c r="X47" s="16">
        <f t="shared" si="20"/>
        <v>0</v>
      </c>
      <c r="Y47" s="16">
        <f t="shared" si="21"/>
        <v>8.991775964157517</v>
      </c>
      <c r="Z47" s="16">
        <f t="shared" si="22"/>
        <v>9.23080900235038</v>
      </c>
      <c r="AA47" s="16">
        <f t="shared" si="23"/>
        <v>0</v>
      </c>
      <c r="AB47" s="16">
        <f t="shared" si="24"/>
        <v>2.458030814519457</v>
      </c>
      <c r="AC47" s="16">
        <f t="shared" si="25"/>
        <v>1.0559652725936286</v>
      </c>
      <c r="AD47" s="17">
        <f t="shared" si="27"/>
        <v>899.4315758956475</v>
      </c>
    </row>
    <row r="48" spans="2:30" ht="12.75">
      <c r="B48" s="15">
        <v>2004</v>
      </c>
      <c r="C48" s="16">
        <f t="shared" si="2"/>
        <v>225.8371489830872</v>
      </c>
      <c r="D48" s="16">
        <f t="shared" si="3"/>
        <v>653.9184934675185</v>
      </c>
      <c r="E48" s="16">
        <f t="shared" si="4"/>
        <v>0</v>
      </c>
      <c r="F48" s="16">
        <f t="shared" si="5"/>
        <v>0</v>
      </c>
      <c r="G48" s="16">
        <f t="shared" si="6"/>
        <v>0</v>
      </c>
      <c r="H48" s="16">
        <f t="shared" si="7"/>
        <v>4.579318926544004</v>
      </c>
      <c r="I48" s="16">
        <f t="shared" si="8"/>
        <v>0</v>
      </c>
      <c r="J48" s="16">
        <f t="shared" si="9"/>
        <v>9.720827512008638</v>
      </c>
      <c r="K48" s="16">
        <f t="shared" si="10"/>
        <v>11.055534267339553</v>
      </c>
      <c r="L48" s="16">
        <f t="shared" si="11"/>
        <v>0</v>
      </c>
      <c r="M48" s="16">
        <f t="shared" si="12"/>
        <v>2.215091838771713</v>
      </c>
      <c r="N48" s="16">
        <f t="shared" si="13"/>
        <v>1.017248266661864</v>
      </c>
      <c r="O48" s="17">
        <f t="shared" si="26"/>
        <v>908.3436632619316</v>
      </c>
      <c r="Q48" s="15">
        <v>2004</v>
      </c>
      <c r="R48" s="16">
        <f t="shared" si="14"/>
        <v>228.5548014031136</v>
      </c>
      <c r="S48" s="16">
        <f t="shared" si="15"/>
        <v>657.7594039255304</v>
      </c>
      <c r="T48" s="16">
        <f t="shared" si="16"/>
        <v>0</v>
      </c>
      <c r="U48" s="16">
        <f t="shared" si="17"/>
        <v>0</v>
      </c>
      <c r="V48" s="16">
        <f t="shared" si="18"/>
        <v>0</v>
      </c>
      <c r="W48" s="16">
        <f t="shared" si="19"/>
        <v>4.639779303455132</v>
      </c>
      <c r="X48" s="16">
        <f t="shared" si="20"/>
        <v>0</v>
      </c>
      <c r="Y48" s="16">
        <f t="shared" si="21"/>
        <v>9.720827512008638</v>
      </c>
      <c r="Z48" s="16">
        <f t="shared" si="22"/>
        <v>11.267641028314884</v>
      </c>
      <c r="AA48" s="16">
        <f t="shared" si="23"/>
        <v>0</v>
      </c>
      <c r="AB48" s="16">
        <f t="shared" si="24"/>
        <v>2.215401089202569</v>
      </c>
      <c r="AC48" s="16">
        <f t="shared" si="25"/>
        <v>1.0232082347037361</v>
      </c>
      <c r="AD48" s="17">
        <f t="shared" si="27"/>
        <v>915.181062496329</v>
      </c>
    </row>
    <row r="49" spans="2:30" ht="12.75">
      <c r="B49" s="15">
        <v>2005</v>
      </c>
      <c r="C49" s="16">
        <f t="shared" si="2"/>
        <v>228.98091721065288</v>
      </c>
      <c r="D49" s="16">
        <f t="shared" si="3"/>
        <v>662.0035252479703</v>
      </c>
      <c r="E49" s="16">
        <f t="shared" si="4"/>
        <v>0</v>
      </c>
      <c r="F49" s="16">
        <f t="shared" si="5"/>
        <v>0</v>
      </c>
      <c r="G49" s="16">
        <f t="shared" si="6"/>
        <v>0</v>
      </c>
      <c r="H49" s="16">
        <f t="shared" si="7"/>
        <v>4.416860801104175</v>
      </c>
      <c r="I49" s="16">
        <f t="shared" si="8"/>
        <v>0</v>
      </c>
      <c r="J49" s="16">
        <f t="shared" si="9"/>
        <v>10.161227047481308</v>
      </c>
      <c r="K49" s="16">
        <f t="shared" si="10"/>
        <v>11.723104622928751</v>
      </c>
      <c r="L49" s="16">
        <f t="shared" si="11"/>
        <v>0</v>
      </c>
      <c r="M49" s="16">
        <f t="shared" si="12"/>
        <v>1.9931809862128855</v>
      </c>
      <c r="N49" s="16">
        <f t="shared" si="13"/>
        <v>1.0027153821804562</v>
      </c>
      <c r="O49" s="17">
        <f t="shared" si="26"/>
        <v>920.2815312985307</v>
      </c>
      <c r="Q49" s="15">
        <v>2005</v>
      </c>
      <c r="R49" s="16">
        <f t="shared" si="14"/>
        <v>229.74441483548108</v>
      </c>
      <c r="S49" s="16">
        <f t="shared" si="15"/>
        <v>663.0883996065277</v>
      </c>
      <c r="T49" s="16">
        <f t="shared" si="16"/>
        <v>0</v>
      </c>
      <c r="U49" s="16">
        <f t="shared" si="17"/>
        <v>0</v>
      </c>
      <c r="V49" s="16">
        <f t="shared" si="18"/>
        <v>0</v>
      </c>
      <c r="W49" s="16">
        <f t="shared" si="19"/>
        <v>4.433970795121323</v>
      </c>
      <c r="X49" s="16">
        <f t="shared" si="20"/>
        <v>0</v>
      </c>
      <c r="Y49" s="16">
        <f t="shared" si="21"/>
        <v>10.161227047481308</v>
      </c>
      <c r="Z49" s="16">
        <f t="shared" si="22"/>
        <v>11.782578701028646</v>
      </c>
      <c r="AA49" s="16">
        <f t="shared" si="23"/>
        <v>0</v>
      </c>
      <c r="AB49" s="16">
        <f t="shared" si="24"/>
        <v>1.9932541364139333</v>
      </c>
      <c r="AC49" s="16">
        <f t="shared" si="25"/>
        <v>1.0043586226778933</v>
      </c>
      <c r="AD49" s="17">
        <f t="shared" si="27"/>
        <v>922.2082037447319</v>
      </c>
    </row>
    <row r="50" spans="2:30" ht="12.75">
      <c r="B50" s="15">
        <v>2006</v>
      </c>
      <c r="C50" s="16">
        <f t="shared" si="2"/>
        <v>240.4081519260314</v>
      </c>
      <c r="D50" s="16">
        <f t="shared" si="3"/>
        <v>698.8014256392302</v>
      </c>
      <c r="E50" s="16">
        <f t="shared" si="4"/>
        <v>0</v>
      </c>
      <c r="F50" s="16">
        <f t="shared" si="5"/>
        <v>0</v>
      </c>
      <c r="G50" s="16">
        <f t="shared" si="6"/>
        <v>0</v>
      </c>
      <c r="H50" s="16">
        <f t="shared" si="7"/>
        <v>4.6581578986573575</v>
      </c>
      <c r="I50" s="16">
        <f t="shared" si="8"/>
        <v>0</v>
      </c>
      <c r="J50" s="16">
        <f t="shared" si="9"/>
        <v>12.666254948072039</v>
      </c>
      <c r="K50" s="16">
        <f t="shared" si="10"/>
        <v>19.961075744080382</v>
      </c>
      <c r="L50" s="16">
        <f t="shared" si="11"/>
        <v>0</v>
      </c>
      <c r="M50" s="16">
        <f t="shared" si="12"/>
        <v>1.8259715002980177</v>
      </c>
      <c r="N50" s="16">
        <f t="shared" si="13"/>
        <v>1.0845383605409777</v>
      </c>
      <c r="O50" s="17">
        <f t="shared" si="26"/>
        <v>979.4055760169102</v>
      </c>
      <c r="Q50" s="15">
        <v>2006</v>
      </c>
      <c r="R50" s="16">
        <f t="shared" si="14"/>
        <v>244.06885169510798</v>
      </c>
      <c r="S50" s="16">
        <f t="shared" si="15"/>
        <v>704.031582792638</v>
      </c>
      <c r="T50" s="16">
        <f t="shared" si="16"/>
        <v>0</v>
      </c>
      <c r="U50" s="16">
        <f t="shared" si="17"/>
        <v>0</v>
      </c>
      <c r="V50" s="16">
        <f t="shared" si="18"/>
        <v>0</v>
      </c>
      <c r="W50" s="16">
        <f t="shared" si="19"/>
        <v>4.7410111467282805</v>
      </c>
      <c r="X50" s="16">
        <f t="shared" si="20"/>
        <v>0</v>
      </c>
      <c r="Y50" s="16">
        <f t="shared" si="21"/>
        <v>12.666254948072039</v>
      </c>
      <c r="Z50" s="16">
        <f t="shared" si="22"/>
        <v>20.89651043012491</v>
      </c>
      <c r="AA50" s="16">
        <f t="shared" si="23"/>
        <v>0</v>
      </c>
      <c r="AB50" s="16">
        <f t="shared" si="24"/>
        <v>1.8263422367730981</v>
      </c>
      <c r="AC50" s="16">
        <f t="shared" si="25"/>
        <v>1.0931985861999167</v>
      </c>
      <c r="AD50" s="17">
        <f t="shared" si="27"/>
        <v>989.3237518356443</v>
      </c>
    </row>
    <row r="51" spans="2:30" ht="12.75">
      <c r="B51" s="15">
        <v>2007</v>
      </c>
      <c r="C51" s="16">
        <f t="shared" si="2"/>
        <v>0</v>
      </c>
      <c r="D51" s="16">
        <f t="shared" si="3"/>
        <v>0</v>
      </c>
      <c r="E51" s="16">
        <f t="shared" si="4"/>
        <v>0</v>
      </c>
      <c r="F51" s="16">
        <f t="shared" si="5"/>
        <v>0</v>
      </c>
      <c r="G51" s="16">
        <f t="shared" si="6"/>
        <v>0</v>
      </c>
      <c r="H51" s="16">
        <f t="shared" si="7"/>
        <v>0</v>
      </c>
      <c r="I51" s="16">
        <f t="shared" si="8"/>
        <v>0</v>
      </c>
      <c r="J51" s="16">
        <f t="shared" si="9"/>
        <v>0</v>
      </c>
      <c r="K51" s="16">
        <f t="shared" si="10"/>
        <v>0</v>
      </c>
      <c r="L51" s="16">
        <f t="shared" si="11"/>
        <v>0</v>
      </c>
      <c r="M51" s="16">
        <f t="shared" si="12"/>
        <v>0</v>
      </c>
      <c r="N51" s="16">
        <f t="shared" si="13"/>
        <v>0</v>
      </c>
      <c r="O51" s="17">
        <f t="shared" si="26"/>
        <v>0</v>
      </c>
      <c r="Q51" s="15">
        <v>2007</v>
      </c>
      <c r="R51" s="16">
        <f t="shared" si="14"/>
        <v>0</v>
      </c>
      <c r="S51" s="16">
        <f t="shared" si="15"/>
        <v>0</v>
      </c>
      <c r="T51" s="16">
        <f t="shared" si="16"/>
        <v>0</v>
      </c>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17">
        <f t="shared" si="27"/>
        <v>0</v>
      </c>
    </row>
    <row r="52" spans="2:30" ht="12.75">
      <c r="B52" s="15">
        <v>2008</v>
      </c>
      <c r="C52" s="16">
        <f t="shared" si="2"/>
        <v>0</v>
      </c>
      <c r="D52" s="16">
        <f t="shared" si="3"/>
        <v>0</v>
      </c>
      <c r="E52" s="16">
        <f t="shared" si="4"/>
        <v>0</v>
      </c>
      <c r="F52" s="16">
        <f t="shared" si="5"/>
        <v>0</v>
      </c>
      <c r="G52" s="16">
        <f t="shared" si="6"/>
        <v>0</v>
      </c>
      <c r="H52" s="16">
        <f t="shared" si="7"/>
        <v>0</v>
      </c>
      <c r="I52" s="16">
        <f t="shared" si="8"/>
        <v>0</v>
      </c>
      <c r="J52" s="16">
        <f t="shared" si="9"/>
        <v>0</v>
      </c>
      <c r="K52" s="16">
        <f t="shared" si="10"/>
        <v>0</v>
      </c>
      <c r="L52" s="16">
        <f t="shared" si="11"/>
        <v>0</v>
      </c>
      <c r="M52" s="16">
        <f t="shared" si="12"/>
        <v>0</v>
      </c>
      <c r="N52" s="16">
        <f t="shared" si="13"/>
        <v>0</v>
      </c>
      <c r="O52" s="17">
        <f t="shared" si="26"/>
        <v>0</v>
      </c>
      <c r="Q52" s="15">
        <v>2008</v>
      </c>
      <c r="R52" s="16">
        <f t="shared" si="14"/>
        <v>0</v>
      </c>
      <c r="S52" s="16">
        <f t="shared" si="15"/>
        <v>0</v>
      </c>
      <c r="T52" s="16">
        <f t="shared" si="16"/>
        <v>0</v>
      </c>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17">
        <f t="shared" si="27"/>
        <v>0</v>
      </c>
    </row>
    <row r="53" spans="2:30" ht="12.75">
      <c r="B53" s="15">
        <v>2009</v>
      </c>
      <c r="C53" s="16">
        <f t="shared" si="2"/>
        <v>0</v>
      </c>
      <c r="D53" s="16">
        <f t="shared" si="3"/>
        <v>0</v>
      </c>
      <c r="E53" s="16">
        <f t="shared" si="4"/>
        <v>0</v>
      </c>
      <c r="F53" s="16">
        <f t="shared" si="5"/>
        <v>0</v>
      </c>
      <c r="G53" s="16">
        <f t="shared" si="6"/>
        <v>0</v>
      </c>
      <c r="H53" s="16">
        <f t="shared" si="7"/>
        <v>0</v>
      </c>
      <c r="I53" s="16">
        <f t="shared" si="8"/>
        <v>0</v>
      </c>
      <c r="J53" s="16">
        <f t="shared" si="9"/>
        <v>0</v>
      </c>
      <c r="K53" s="16">
        <f t="shared" si="10"/>
        <v>0</v>
      </c>
      <c r="L53" s="16">
        <f t="shared" si="11"/>
        <v>0</v>
      </c>
      <c r="M53" s="16">
        <f t="shared" si="12"/>
        <v>0</v>
      </c>
      <c r="N53" s="16">
        <f t="shared" si="13"/>
        <v>0</v>
      </c>
      <c r="O53" s="17">
        <f t="shared" si="26"/>
        <v>0</v>
      </c>
      <c r="Q53" s="15">
        <v>2009</v>
      </c>
      <c r="R53" s="16">
        <f t="shared" si="14"/>
        <v>0</v>
      </c>
      <c r="S53" s="16">
        <f t="shared" si="15"/>
        <v>0</v>
      </c>
      <c r="T53" s="16">
        <f t="shared" si="16"/>
        <v>0</v>
      </c>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17">
        <f t="shared" si="27"/>
        <v>0</v>
      </c>
    </row>
    <row r="54" spans="2:30" ht="12.75">
      <c r="B54" s="15">
        <v>2010</v>
      </c>
      <c r="C54" s="16">
        <f t="shared" si="2"/>
        <v>0</v>
      </c>
      <c r="D54" s="16">
        <f t="shared" si="3"/>
        <v>0</v>
      </c>
      <c r="E54" s="16">
        <f t="shared" si="4"/>
        <v>0</v>
      </c>
      <c r="F54" s="16">
        <f t="shared" si="5"/>
        <v>0</v>
      </c>
      <c r="G54" s="16">
        <f t="shared" si="6"/>
        <v>0</v>
      </c>
      <c r="H54" s="16">
        <f t="shared" si="7"/>
        <v>0</v>
      </c>
      <c r="I54" s="16">
        <f t="shared" si="8"/>
        <v>0</v>
      </c>
      <c r="J54" s="16">
        <f t="shared" si="9"/>
        <v>0</v>
      </c>
      <c r="K54" s="16">
        <f t="shared" si="10"/>
        <v>0</v>
      </c>
      <c r="L54" s="16">
        <f t="shared" si="11"/>
        <v>0</v>
      </c>
      <c r="M54" s="16">
        <f t="shared" si="12"/>
        <v>0</v>
      </c>
      <c r="N54" s="16">
        <f t="shared" si="13"/>
        <v>0</v>
      </c>
      <c r="O54" s="17">
        <f t="shared" si="26"/>
        <v>0</v>
      </c>
      <c r="Q54" s="15">
        <v>2010</v>
      </c>
      <c r="R54" s="16">
        <f t="shared" si="14"/>
        <v>0</v>
      </c>
      <c r="S54" s="16">
        <f t="shared" si="15"/>
        <v>0</v>
      </c>
      <c r="T54" s="16">
        <f t="shared" si="16"/>
        <v>0</v>
      </c>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17">
        <f t="shared" si="27"/>
        <v>0</v>
      </c>
    </row>
    <row r="55" spans="2:30" ht="12.75">
      <c r="B55" s="15">
        <v>2011</v>
      </c>
      <c r="C55" s="16">
        <f t="shared" si="2"/>
        <v>0</v>
      </c>
      <c r="D55" s="16">
        <f t="shared" si="3"/>
        <v>0</v>
      </c>
      <c r="E55" s="16">
        <f t="shared" si="4"/>
        <v>0</v>
      </c>
      <c r="F55" s="16">
        <f t="shared" si="5"/>
        <v>0</v>
      </c>
      <c r="G55" s="16">
        <f t="shared" si="6"/>
        <v>0</v>
      </c>
      <c r="H55" s="16">
        <f t="shared" si="7"/>
        <v>0</v>
      </c>
      <c r="I55" s="16">
        <f t="shared" si="8"/>
        <v>0</v>
      </c>
      <c r="J55" s="16">
        <f t="shared" si="9"/>
        <v>0</v>
      </c>
      <c r="K55" s="16">
        <f t="shared" si="10"/>
        <v>0</v>
      </c>
      <c r="L55" s="16">
        <f t="shared" si="11"/>
        <v>0</v>
      </c>
      <c r="M55" s="16">
        <f t="shared" si="12"/>
        <v>0</v>
      </c>
      <c r="N55" s="16">
        <f t="shared" si="13"/>
        <v>0</v>
      </c>
      <c r="O55" s="17">
        <f t="shared" si="26"/>
        <v>0</v>
      </c>
      <c r="Q55" s="15">
        <v>2011</v>
      </c>
      <c r="R55" s="16">
        <f t="shared" si="14"/>
        <v>0</v>
      </c>
      <c r="S55" s="16">
        <f t="shared" si="15"/>
        <v>0</v>
      </c>
      <c r="T55" s="16">
        <f t="shared" si="16"/>
        <v>0</v>
      </c>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17">
        <f t="shared" si="27"/>
        <v>0</v>
      </c>
    </row>
    <row r="56" spans="2:30" ht="12.75">
      <c r="B56" s="15">
        <v>2012</v>
      </c>
      <c r="C56" s="16">
        <f t="shared" si="2"/>
        <v>0</v>
      </c>
      <c r="D56" s="16">
        <f t="shared" si="3"/>
        <v>0</v>
      </c>
      <c r="E56" s="16">
        <f t="shared" si="4"/>
        <v>0</v>
      </c>
      <c r="F56" s="16">
        <f t="shared" si="5"/>
        <v>0</v>
      </c>
      <c r="G56" s="16">
        <f t="shared" si="6"/>
        <v>0</v>
      </c>
      <c r="H56" s="16">
        <f t="shared" si="7"/>
        <v>0</v>
      </c>
      <c r="I56" s="16">
        <f t="shared" si="8"/>
        <v>0</v>
      </c>
      <c r="J56" s="16">
        <f t="shared" si="9"/>
        <v>0</v>
      </c>
      <c r="K56" s="16">
        <f t="shared" si="10"/>
        <v>0</v>
      </c>
      <c r="L56" s="16">
        <f t="shared" si="11"/>
        <v>0</v>
      </c>
      <c r="M56" s="16">
        <f t="shared" si="12"/>
        <v>0</v>
      </c>
      <c r="N56" s="16">
        <f t="shared" si="13"/>
        <v>0</v>
      </c>
      <c r="O56" s="17">
        <f t="shared" si="26"/>
        <v>0</v>
      </c>
      <c r="Q56" s="15">
        <v>2012</v>
      </c>
      <c r="R56" s="16">
        <f t="shared" si="14"/>
        <v>0</v>
      </c>
      <c r="S56" s="16">
        <f t="shared" si="15"/>
        <v>0</v>
      </c>
      <c r="T56" s="16">
        <f t="shared" si="16"/>
        <v>0</v>
      </c>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17">
        <f t="shared" si="27"/>
        <v>0</v>
      </c>
    </row>
    <row r="58" spans="1:17" ht="12.75">
      <c r="A58" s="1" t="s">
        <v>30</v>
      </c>
      <c r="B58" s="14" t="s">
        <v>31</v>
      </c>
      <c r="Q58" s="1" t="s">
        <v>35</v>
      </c>
    </row>
    <row r="59" spans="3:23" ht="12.75">
      <c r="C59" s="39" t="s">
        <v>36</v>
      </c>
      <c r="D59" s="40"/>
      <c r="E59" s="41" t="s">
        <v>37</v>
      </c>
      <c r="F59" s="41"/>
      <c r="G59" s="9" t="s">
        <v>33</v>
      </c>
      <c r="R59" s="39" t="s">
        <v>36</v>
      </c>
      <c r="S59" s="40"/>
      <c r="T59" s="41" t="s">
        <v>37</v>
      </c>
      <c r="U59" s="41"/>
      <c r="V59" s="9" t="s">
        <v>33</v>
      </c>
      <c r="W59" s="8"/>
    </row>
    <row r="60" spans="2:23" ht="12.75">
      <c r="B60" s="15" t="s">
        <v>0</v>
      </c>
      <c r="C60" s="9" t="s">
        <v>34</v>
      </c>
      <c r="D60" s="11" t="s">
        <v>32</v>
      </c>
      <c r="E60" s="9" t="s">
        <v>34</v>
      </c>
      <c r="F60" s="12" t="s">
        <v>32</v>
      </c>
      <c r="G60" s="9" t="s">
        <v>34</v>
      </c>
      <c r="Q60" s="15" t="s">
        <v>0</v>
      </c>
      <c r="R60" s="9" t="s">
        <v>34</v>
      </c>
      <c r="S60" s="11" t="s">
        <v>32</v>
      </c>
      <c r="T60" s="9" t="s">
        <v>34</v>
      </c>
      <c r="U60" s="12" t="s">
        <v>32</v>
      </c>
      <c r="V60" s="9" t="s">
        <v>34</v>
      </c>
      <c r="W60" s="8"/>
    </row>
    <row r="61" spans="2:23" ht="12.75">
      <c r="B61" s="15">
        <v>1990</v>
      </c>
      <c r="C61" s="16">
        <f>C7+D7+H7+K7+M7+N7</f>
        <v>15432.960789749242</v>
      </c>
      <c r="D61" s="16">
        <f>C34+D34+H34+K34+M34+N34</f>
        <v>952.2582682094652</v>
      </c>
      <c r="E61" s="16">
        <f>J7</f>
        <v>188.0260689473651</v>
      </c>
      <c r="F61" s="16">
        <f>J34</f>
        <v>13.83871867452607</v>
      </c>
      <c r="G61" s="16">
        <f>E7</f>
        <v>10385.892160748082</v>
      </c>
      <c r="Q61" s="15">
        <v>1990</v>
      </c>
      <c r="R61" s="16">
        <f>R7+S7+W7+Z7+AB7+AC7</f>
        <v>15650.667138174334</v>
      </c>
      <c r="S61" s="16">
        <f>R34+S34+W34+Z34+AB34+AC34</f>
        <v>966.0181549981429</v>
      </c>
      <c r="T61" s="16">
        <f>Y7</f>
        <v>188.0260689473651</v>
      </c>
      <c r="U61" s="16">
        <f>Y34</f>
        <v>13.83871867452607</v>
      </c>
      <c r="V61" s="16">
        <f>T7</f>
        <v>10392.263921300682</v>
      </c>
      <c r="W61" s="8"/>
    </row>
    <row r="62" spans="2:23" ht="12.75">
      <c r="B62" s="15">
        <v>1991</v>
      </c>
      <c r="C62" s="16">
        <f aca="true" t="shared" si="28" ref="C62:C83">C8+D8+H8+K8+M8+N8</f>
        <v>14704.102008026484</v>
      </c>
      <c r="D62" s="16">
        <f aca="true" t="shared" si="29" ref="D62:D83">C35+D35+H35+K35+M35+N35</f>
        <v>900.8410700593683</v>
      </c>
      <c r="E62" s="16">
        <f aca="true" t="shared" si="30" ref="E62:E83">J8</f>
        <v>135.95835184459764</v>
      </c>
      <c r="F62" s="16">
        <f aca="true" t="shared" si="31" ref="F62:F83">J35</f>
        <v>10.006534695762387</v>
      </c>
      <c r="G62" s="16">
        <f aca="true" t="shared" si="32" ref="G62:G83">E8</f>
        <v>10199.816419834446</v>
      </c>
      <c r="Q62" s="15">
        <v>1991</v>
      </c>
      <c r="R62" s="16">
        <f aca="true" t="shared" si="33" ref="R62:R83">R8+S8+W8+Z8+AB8+AC8</f>
        <v>14633.794326211302</v>
      </c>
      <c r="S62" s="16">
        <f aca="true" t="shared" si="34" ref="S62:S83">R35+S35+W35+Z35+AB35+AC35</f>
        <v>896.4057145582345</v>
      </c>
      <c r="T62" s="16">
        <f aca="true" t="shared" si="35" ref="T62:T83">Y8</f>
        <v>135.95835184459764</v>
      </c>
      <c r="U62" s="16">
        <f aca="true" t="shared" si="36" ref="U62:U83">Y35</f>
        <v>10.006534695762387</v>
      </c>
      <c r="V62" s="16">
        <f aca="true" t="shared" si="37" ref="V62:V83">T8</f>
        <v>10197.74345579505</v>
      </c>
      <c r="W62" s="8"/>
    </row>
    <row r="63" spans="2:23" ht="12.75">
      <c r="B63" s="15">
        <v>1992</v>
      </c>
      <c r="C63" s="16">
        <f t="shared" si="28"/>
        <v>14566.723693734659</v>
      </c>
      <c r="D63" s="16">
        <f t="shared" si="29"/>
        <v>878.5194069303376</v>
      </c>
      <c r="E63" s="16">
        <f t="shared" si="30"/>
        <v>164.8329073266044</v>
      </c>
      <c r="F63" s="16">
        <f t="shared" si="31"/>
        <v>12.131701979238084</v>
      </c>
      <c r="G63" s="16">
        <f t="shared" si="32"/>
        <v>10142.584703340193</v>
      </c>
      <c r="Q63" s="15">
        <v>1992</v>
      </c>
      <c r="R63" s="16">
        <f t="shared" si="33"/>
        <v>14657.774071051359</v>
      </c>
      <c r="S63" s="16">
        <f t="shared" si="34"/>
        <v>884.2583437656857</v>
      </c>
      <c r="T63" s="16">
        <f t="shared" si="35"/>
        <v>164.8329073266044</v>
      </c>
      <c r="U63" s="16">
        <f t="shared" si="36"/>
        <v>12.131701979238084</v>
      </c>
      <c r="V63" s="16">
        <f t="shared" si="37"/>
        <v>10145.274949368146</v>
      </c>
      <c r="W63" s="8"/>
    </row>
    <row r="64" spans="2:23" ht="12.75">
      <c r="B64" s="15">
        <v>1993</v>
      </c>
      <c r="C64" s="16">
        <f t="shared" si="28"/>
        <v>13962.033305301564</v>
      </c>
      <c r="D64" s="16">
        <f t="shared" si="29"/>
        <v>852.6159862320694</v>
      </c>
      <c r="E64" s="16">
        <f t="shared" si="30"/>
        <v>183.9409813418098</v>
      </c>
      <c r="F64" s="16">
        <f t="shared" si="31"/>
        <v>13.538056226757199</v>
      </c>
      <c r="G64" s="16">
        <f t="shared" si="32"/>
        <v>10287.681938991547</v>
      </c>
      <c r="Q64" s="15">
        <v>1993</v>
      </c>
      <c r="R64" s="16">
        <f t="shared" si="33"/>
        <v>14049.888694384055</v>
      </c>
      <c r="S64" s="16">
        <f t="shared" si="34"/>
        <v>858.1389643703085</v>
      </c>
      <c r="T64" s="16">
        <f t="shared" si="35"/>
        <v>183.9409813418098</v>
      </c>
      <c r="U64" s="16">
        <f t="shared" si="36"/>
        <v>13.538056226757199</v>
      </c>
      <c r="V64" s="16">
        <f t="shared" si="37"/>
        <v>10290.303204683683</v>
      </c>
      <c r="W64" s="8"/>
    </row>
    <row r="65" spans="2:23" ht="12.75">
      <c r="B65" s="15">
        <v>1994</v>
      </c>
      <c r="C65" s="16">
        <f t="shared" si="28"/>
        <v>14409.087531215615</v>
      </c>
      <c r="D65" s="16">
        <f t="shared" si="29"/>
        <v>869.2840090506716</v>
      </c>
      <c r="E65" s="16">
        <f t="shared" si="30"/>
        <v>156.50928440321672</v>
      </c>
      <c r="F65" s="16">
        <f t="shared" si="31"/>
        <v>11.51908333207675</v>
      </c>
      <c r="G65" s="16">
        <f t="shared" si="32"/>
        <v>11059.888924365754</v>
      </c>
      <c r="Q65" s="15">
        <v>1994</v>
      </c>
      <c r="R65" s="16">
        <f t="shared" si="33"/>
        <v>14674.117132244515</v>
      </c>
      <c r="S65" s="16">
        <f t="shared" si="34"/>
        <v>885.9396055337115</v>
      </c>
      <c r="T65" s="16">
        <f t="shared" si="35"/>
        <v>156.50928440321672</v>
      </c>
      <c r="U65" s="16">
        <f t="shared" si="36"/>
        <v>11.51908333207675</v>
      </c>
      <c r="V65" s="16">
        <f t="shared" si="37"/>
        <v>11067.806124532965</v>
      </c>
      <c r="W65" s="8"/>
    </row>
    <row r="66" spans="2:23" ht="12.75">
      <c r="B66" s="15">
        <v>1995</v>
      </c>
      <c r="C66" s="16">
        <f t="shared" si="28"/>
        <v>15512.496019459077</v>
      </c>
      <c r="D66" s="16">
        <f t="shared" si="29"/>
        <v>939.4207010403899</v>
      </c>
      <c r="E66" s="16">
        <f t="shared" si="30"/>
        <v>246.94776346980734</v>
      </c>
      <c r="F66" s="16">
        <f t="shared" si="31"/>
        <v>18.17535539137782</v>
      </c>
      <c r="G66" s="16">
        <f t="shared" si="32"/>
        <v>11384.448280549947</v>
      </c>
      <c r="Q66" s="15">
        <v>1995</v>
      </c>
      <c r="R66" s="16">
        <f t="shared" si="33"/>
        <v>15610.392042332398</v>
      </c>
      <c r="S66" s="16">
        <f t="shared" si="34"/>
        <v>945.5521170766358</v>
      </c>
      <c r="T66" s="16">
        <f t="shared" si="35"/>
        <v>246.94776346980734</v>
      </c>
      <c r="U66" s="16">
        <f t="shared" si="36"/>
        <v>18.17535539137782</v>
      </c>
      <c r="V66" s="16">
        <f t="shared" si="37"/>
        <v>11387.4147029437</v>
      </c>
      <c r="W66" s="8"/>
    </row>
    <row r="67" spans="2:23" ht="12.75">
      <c r="B67" s="15">
        <v>1996</v>
      </c>
      <c r="C67" s="16">
        <f t="shared" si="28"/>
        <v>15871.811035635428</v>
      </c>
      <c r="D67" s="16">
        <f t="shared" si="29"/>
        <v>958.7774526194582</v>
      </c>
      <c r="E67" s="16">
        <f t="shared" si="30"/>
        <v>281.1430790173312</v>
      </c>
      <c r="F67" s="16">
        <f t="shared" si="31"/>
        <v>20.692130615675573</v>
      </c>
      <c r="G67" s="16">
        <f t="shared" si="32"/>
        <v>11627.750548303018</v>
      </c>
      <c r="Q67" s="15">
        <v>1996</v>
      </c>
      <c r="R67" s="16">
        <f t="shared" si="33"/>
        <v>15788.274458644059</v>
      </c>
      <c r="S67" s="16">
        <f t="shared" si="34"/>
        <v>953.5488749695483</v>
      </c>
      <c r="T67" s="16">
        <f t="shared" si="35"/>
        <v>281.1430790173312</v>
      </c>
      <c r="U67" s="16">
        <f t="shared" si="36"/>
        <v>20.692130615675573</v>
      </c>
      <c r="V67" s="16">
        <f t="shared" si="37"/>
        <v>11625.215419394071</v>
      </c>
      <c r="W67" s="8"/>
    </row>
    <row r="68" spans="2:23" ht="12.75">
      <c r="B68" s="15">
        <v>1997</v>
      </c>
      <c r="C68" s="16">
        <f t="shared" si="28"/>
        <v>15438.859538778965</v>
      </c>
      <c r="D68" s="16">
        <f t="shared" si="29"/>
        <v>927.5475938675871</v>
      </c>
      <c r="E68" s="16">
        <f t="shared" si="30"/>
        <v>212.2338453758233</v>
      </c>
      <c r="F68" s="16">
        <f t="shared" si="31"/>
        <v>15.620411019660594</v>
      </c>
      <c r="G68" s="16">
        <f t="shared" si="32"/>
        <v>11941.871597129591</v>
      </c>
      <c r="Q68" s="15">
        <v>1997</v>
      </c>
      <c r="R68" s="16">
        <f t="shared" si="33"/>
        <v>15591.910111909525</v>
      </c>
      <c r="S68" s="16">
        <f t="shared" si="34"/>
        <v>937.1167466834722</v>
      </c>
      <c r="T68" s="16">
        <f t="shared" si="35"/>
        <v>212.2338453758233</v>
      </c>
      <c r="U68" s="16">
        <f t="shared" si="36"/>
        <v>15.620411019660594</v>
      </c>
      <c r="V68" s="16">
        <f t="shared" si="37"/>
        <v>11946.533929380403</v>
      </c>
      <c r="W68" s="8"/>
    </row>
    <row r="69" spans="2:23" ht="12.75">
      <c r="B69" s="15">
        <v>1998</v>
      </c>
      <c r="C69" s="16">
        <f t="shared" si="28"/>
        <v>15308.902182702679</v>
      </c>
      <c r="D69" s="16">
        <f t="shared" si="29"/>
        <v>909.983848966491</v>
      </c>
      <c r="E69" s="16">
        <f t="shared" si="30"/>
        <v>99.84265168820036</v>
      </c>
      <c r="F69" s="16">
        <f t="shared" si="31"/>
        <v>7.348419164251546</v>
      </c>
      <c r="G69" s="16">
        <f t="shared" si="32"/>
        <v>11270.019906873953</v>
      </c>
      <c r="Q69" s="15">
        <v>1998</v>
      </c>
      <c r="R69" s="16">
        <f t="shared" si="33"/>
        <v>15401.626390405261</v>
      </c>
      <c r="S69" s="16">
        <f t="shared" si="34"/>
        <v>915.7774451993743</v>
      </c>
      <c r="T69" s="16">
        <f t="shared" si="35"/>
        <v>99.84265168820036</v>
      </c>
      <c r="U69" s="16">
        <f t="shared" si="36"/>
        <v>7.348419164251546</v>
      </c>
      <c r="V69" s="16">
        <f t="shared" si="37"/>
        <v>11272.848933040257</v>
      </c>
      <c r="W69" s="8"/>
    </row>
    <row r="70" spans="2:23" ht="12.75">
      <c r="B70" s="15">
        <v>1999</v>
      </c>
      <c r="C70" s="16">
        <f t="shared" si="28"/>
        <v>14459.16227254777</v>
      </c>
      <c r="D70" s="16">
        <f t="shared" si="29"/>
        <v>856.0136098382278</v>
      </c>
      <c r="E70" s="16">
        <f t="shared" si="30"/>
        <v>82.91817096737782</v>
      </c>
      <c r="F70" s="16">
        <f t="shared" si="31"/>
        <v>6.102777383199007</v>
      </c>
      <c r="G70" s="16">
        <f t="shared" si="32"/>
        <v>10859.17773105678</v>
      </c>
      <c r="Q70" s="15">
        <v>1999</v>
      </c>
      <c r="R70" s="16">
        <f t="shared" si="33"/>
        <v>14593.102675978482</v>
      </c>
      <c r="S70" s="16">
        <f t="shared" si="34"/>
        <v>864.3747877249507</v>
      </c>
      <c r="T70" s="16">
        <f t="shared" si="35"/>
        <v>82.91817096737782</v>
      </c>
      <c r="U70" s="16">
        <f t="shared" si="36"/>
        <v>6.102777383199007</v>
      </c>
      <c r="V70" s="16">
        <f t="shared" si="37"/>
        <v>10863.279213224252</v>
      </c>
      <c r="W70" s="8"/>
    </row>
    <row r="71" spans="2:23" ht="12.75">
      <c r="B71" s="15">
        <v>2000</v>
      </c>
      <c r="C71" s="16">
        <f t="shared" si="28"/>
        <v>14993.520203021675</v>
      </c>
      <c r="D71" s="16">
        <f t="shared" si="29"/>
        <v>890.8382095367606</v>
      </c>
      <c r="E71" s="16">
        <f t="shared" si="30"/>
        <v>103.60207890398618</v>
      </c>
      <c r="F71" s="16">
        <f t="shared" si="31"/>
        <v>7.625113007333383</v>
      </c>
      <c r="G71" s="16">
        <f t="shared" si="32"/>
        <v>11650.143478308933</v>
      </c>
      <c r="Q71" s="15">
        <v>2000</v>
      </c>
      <c r="R71" s="16">
        <f t="shared" si="33"/>
        <v>15235.444126579765</v>
      </c>
      <c r="S71" s="16">
        <f t="shared" si="34"/>
        <v>905.8972231978158</v>
      </c>
      <c r="T71" s="16">
        <f t="shared" si="35"/>
        <v>103.60207890398618</v>
      </c>
      <c r="U71" s="16">
        <f t="shared" si="36"/>
        <v>7.625113007333383</v>
      </c>
      <c r="V71" s="16">
        <f t="shared" si="37"/>
        <v>11657.638228909615</v>
      </c>
      <c r="W71" s="8"/>
    </row>
    <row r="72" spans="2:23" ht="12.75">
      <c r="B72" s="15">
        <v>2001</v>
      </c>
      <c r="C72" s="16">
        <f t="shared" si="28"/>
        <v>15921.529366027442</v>
      </c>
      <c r="D72" s="16">
        <f t="shared" si="29"/>
        <v>945.9854526547049</v>
      </c>
      <c r="E72" s="16">
        <f t="shared" si="30"/>
        <v>136.92335111959403</v>
      </c>
      <c r="F72" s="16">
        <f t="shared" si="31"/>
        <v>10.07755864240212</v>
      </c>
      <c r="G72" s="16">
        <f t="shared" si="32"/>
        <v>12333.088485750503</v>
      </c>
      <c r="Q72" s="15">
        <v>2001</v>
      </c>
      <c r="R72" s="16">
        <f t="shared" si="33"/>
        <v>16077.260773325464</v>
      </c>
      <c r="S72" s="16">
        <f t="shared" si="34"/>
        <v>955.6749830431614</v>
      </c>
      <c r="T72" s="16">
        <f t="shared" si="35"/>
        <v>136.92335111959403</v>
      </c>
      <c r="U72" s="16">
        <f t="shared" si="36"/>
        <v>10.07755864240212</v>
      </c>
      <c r="V72" s="16">
        <f t="shared" si="37"/>
        <v>12337.917826412657</v>
      </c>
      <c r="W72" s="8"/>
    </row>
    <row r="73" spans="2:23" ht="12.75">
      <c r="B73" s="15">
        <v>2002</v>
      </c>
      <c r="C73" s="16">
        <f t="shared" si="28"/>
        <v>15342.294383719696</v>
      </c>
      <c r="D73" s="16">
        <f t="shared" si="29"/>
        <v>908.5919585242763</v>
      </c>
      <c r="E73" s="16">
        <f t="shared" si="30"/>
        <v>131.15542811531805</v>
      </c>
      <c r="F73" s="16">
        <f t="shared" si="31"/>
        <v>9.653039509287408</v>
      </c>
      <c r="G73" s="16">
        <f t="shared" si="32"/>
        <v>12134.16266881222</v>
      </c>
      <c r="Q73" s="15">
        <v>2002</v>
      </c>
      <c r="R73" s="16">
        <f t="shared" si="33"/>
        <v>15549.477576978037</v>
      </c>
      <c r="S73" s="16">
        <f t="shared" si="34"/>
        <v>921.4664706702156</v>
      </c>
      <c r="T73" s="16">
        <f t="shared" si="35"/>
        <v>131.15542811531805</v>
      </c>
      <c r="U73" s="16">
        <f t="shared" si="36"/>
        <v>9.653039509287408</v>
      </c>
      <c r="V73" s="16">
        <f t="shared" si="37"/>
        <v>12140.617319887959</v>
      </c>
      <c r="W73" s="8"/>
    </row>
    <row r="74" spans="2:23" ht="12.75">
      <c r="B74" s="15">
        <v>2003</v>
      </c>
      <c r="C74" s="16">
        <f t="shared" si="28"/>
        <v>14946.675184988164</v>
      </c>
      <c r="D74" s="16">
        <f t="shared" si="29"/>
        <v>884.0276306555062</v>
      </c>
      <c r="E74" s="16">
        <f t="shared" si="30"/>
        <v>122.17086907822716</v>
      </c>
      <c r="F74" s="16">
        <f t="shared" si="31"/>
        <v>8.991775964157517</v>
      </c>
      <c r="G74" s="16">
        <f t="shared" si="32"/>
        <v>11864.213508945995</v>
      </c>
      <c r="Q74" s="15">
        <v>2003</v>
      </c>
      <c r="R74" s="16">
        <f t="shared" si="33"/>
        <v>15049.991686263724</v>
      </c>
      <c r="S74" s="16">
        <f t="shared" si="34"/>
        <v>890.4397999314899</v>
      </c>
      <c r="T74" s="16">
        <f t="shared" si="35"/>
        <v>122.17086907822716</v>
      </c>
      <c r="U74" s="16">
        <f t="shared" si="36"/>
        <v>8.991775964157517</v>
      </c>
      <c r="V74" s="16">
        <f t="shared" si="37"/>
        <v>11867.450518790685</v>
      </c>
      <c r="W74" s="8"/>
    </row>
    <row r="75" spans="2:23" ht="12.75">
      <c r="B75" s="15">
        <v>2004</v>
      </c>
      <c r="C75" s="16">
        <f t="shared" si="28"/>
        <v>15190.29572417662</v>
      </c>
      <c r="D75" s="16">
        <f t="shared" si="29"/>
        <v>898.622835749923</v>
      </c>
      <c r="E75" s="16">
        <f t="shared" si="30"/>
        <v>132.07646076098695</v>
      </c>
      <c r="F75" s="16">
        <f t="shared" si="31"/>
        <v>9.720827512008638</v>
      </c>
      <c r="G75" s="16">
        <f t="shared" si="32"/>
        <v>12108.224998598804</v>
      </c>
      <c r="Q75" s="15">
        <v>2004</v>
      </c>
      <c r="R75" s="16">
        <f t="shared" si="33"/>
        <v>15300.497820695311</v>
      </c>
      <c r="S75" s="16">
        <f t="shared" si="34"/>
        <v>905.4602349843203</v>
      </c>
      <c r="T75" s="16">
        <f t="shared" si="35"/>
        <v>132.07646076098695</v>
      </c>
      <c r="U75" s="16">
        <f t="shared" si="36"/>
        <v>9.720827512008638</v>
      </c>
      <c r="V75" s="16">
        <f t="shared" si="37"/>
        <v>12111.681980803247</v>
      </c>
      <c r="W75" s="8"/>
    </row>
    <row r="76" spans="2:23" ht="12.75">
      <c r="B76" s="15">
        <v>2005</v>
      </c>
      <c r="C76" s="16">
        <f t="shared" si="28"/>
        <v>15383.790218978287</v>
      </c>
      <c r="D76" s="16">
        <f t="shared" si="29"/>
        <v>910.1203042510493</v>
      </c>
      <c r="E76" s="16">
        <f t="shared" si="30"/>
        <v>138.06015010164822</v>
      </c>
      <c r="F76" s="16">
        <f t="shared" si="31"/>
        <v>10.161227047481308</v>
      </c>
      <c r="G76" s="16">
        <f t="shared" si="32"/>
        <v>12185.34827740934</v>
      </c>
      <c r="Q76" s="15">
        <v>2005</v>
      </c>
      <c r="R76" s="16">
        <f t="shared" si="33"/>
        <v>15414.855190383896</v>
      </c>
      <c r="S76" s="16">
        <f t="shared" si="34"/>
        <v>912.0469766972506</v>
      </c>
      <c r="T76" s="16">
        <f t="shared" si="35"/>
        <v>138.06015010164822</v>
      </c>
      <c r="U76" s="16">
        <f t="shared" si="36"/>
        <v>10.161227047481308</v>
      </c>
      <c r="V76" s="16">
        <f t="shared" si="37"/>
        <v>12186.322957316777</v>
      </c>
      <c r="W76" s="8"/>
    </row>
    <row r="77" spans="2:23" ht="12.75">
      <c r="B77" s="15">
        <v>2006</v>
      </c>
      <c r="C77" s="16">
        <f t="shared" si="28"/>
        <v>16316.524910626742</v>
      </c>
      <c r="D77" s="16">
        <f t="shared" si="29"/>
        <v>966.7393210688382</v>
      </c>
      <c r="E77" s="16">
        <f t="shared" si="30"/>
        <v>172.09585527271793</v>
      </c>
      <c r="F77" s="16">
        <f t="shared" si="31"/>
        <v>12.666254948072039</v>
      </c>
      <c r="G77" s="16">
        <f t="shared" si="32"/>
        <v>13154.552092148011</v>
      </c>
      <c r="Q77" s="15">
        <v>2006</v>
      </c>
      <c r="R77" s="16">
        <f t="shared" si="33"/>
        <v>16474.45591078892</v>
      </c>
      <c r="S77" s="16">
        <f t="shared" si="34"/>
        <v>976.6574968875723</v>
      </c>
      <c r="T77" s="16">
        <f t="shared" si="35"/>
        <v>172.09585527271793</v>
      </c>
      <c r="U77" s="16">
        <f t="shared" si="36"/>
        <v>12.666254948072039</v>
      </c>
      <c r="V77" s="16">
        <f t="shared" si="37"/>
        <v>13159.262771232645</v>
      </c>
      <c r="W77" s="8"/>
    </row>
    <row r="78" spans="2:23" ht="12.75">
      <c r="B78" s="15">
        <v>2007</v>
      </c>
      <c r="C78" s="16">
        <f t="shared" si="28"/>
        <v>0</v>
      </c>
      <c r="D78" s="16">
        <f t="shared" si="29"/>
        <v>0</v>
      </c>
      <c r="E78" s="16">
        <f t="shared" si="30"/>
        <v>0</v>
      </c>
      <c r="F78" s="16">
        <f t="shared" si="31"/>
        <v>0</v>
      </c>
      <c r="G78" s="16">
        <f t="shared" si="32"/>
        <v>0</v>
      </c>
      <c r="Q78" s="15">
        <v>2007</v>
      </c>
      <c r="R78" s="16">
        <f t="shared" si="33"/>
        <v>0</v>
      </c>
      <c r="S78" s="16">
        <f t="shared" si="34"/>
        <v>0</v>
      </c>
      <c r="T78" s="16">
        <f t="shared" si="35"/>
        <v>0</v>
      </c>
      <c r="U78" s="16">
        <f t="shared" si="36"/>
        <v>0</v>
      </c>
      <c r="V78" s="16">
        <f t="shared" si="37"/>
        <v>0</v>
      </c>
      <c r="W78" s="8"/>
    </row>
    <row r="79" spans="2:23" ht="12.75">
      <c r="B79" s="15">
        <v>2008</v>
      </c>
      <c r="C79" s="16">
        <f t="shared" si="28"/>
        <v>0</v>
      </c>
      <c r="D79" s="16">
        <f t="shared" si="29"/>
        <v>0</v>
      </c>
      <c r="E79" s="16">
        <f t="shared" si="30"/>
        <v>0</v>
      </c>
      <c r="F79" s="16">
        <f t="shared" si="31"/>
        <v>0</v>
      </c>
      <c r="G79" s="16">
        <f t="shared" si="32"/>
        <v>0</v>
      </c>
      <c r="Q79" s="15">
        <v>2008</v>
      </c>
      <c r="R79" s="16">
        <f t="shared" si="33"/>
        <v>0</v>
      </c>
      <c r="S79" s="16">
        <f t="shared" si="34"/>
        <v>0</v>
      </c>
      <c r="T79" s="16">
        <f t="shared" si="35"/>
        <v>0</v>
      </c>
      <c r="U79" s="16">
        <f t="shared" si="36"/>
        <v>0</v>
      </c>
      <c r="V79" s="16">
        <f t="shared" si="37"/>
        <v>0</v>
      </c>
      <c r="W79" s="8"/>
    </row>
    <row r="80" spans="2:23" ht="12.75">
      <c r="B80" s="15">
        <v>2009</v>
      </c>
      <c r="C80" s="16">
        <f t="shared" si="28"/>
        <v>0</v>
      </c>
      <c r="D80" s="16">
        <f t="shared" si="29"/>
        <v>0</v>
      </c>
      <c r="E80" s="16">
        <f t="shared" si="30"/>
        <v>0</v>
      </c>
      <c r="F80" s="16">
        <f t="shared" si="31"/>
        <v>0</v>
      </c>
      <c r="G80" s="16">
        <f t="shared" si="32"/>
        <v>0</v>
      </c>
      <c r="Q80" s="15">
        <v>2009</v>
      </c>
      <c r="R80" s="16">
        <f t="shared" si="33"/>
        <v>0</v>
      </c>
      <c r="S80" s="16">
        <f t="shared" si="34"/>
        <v>0</v>
      </c>
      <c r="T80" s="16">
        <f t="shared" si="35"/>
        <v>0</v>
      </c>
      <c r="U80" s="16">
        <f t="shared" si="36"/>
        <v>0</v>
      </c>
      <c r="V80" s="16">
        <f t="shared" si="37"/>
        <v>0</v>
      </c>
      <c r="W80" s="8"/>
    </row>
    <row r="81" spans="2:23" ht="12.75">
      <c r="B81" s="15">
        <v>2010</v>
      </c>
      <c r="C81" s="16">
        <f t="shared" si="28"/>
        <v>0</v>
      </c>
      <c r="D81" s="16">
        <f t="shared" si="29"/>
        <v>0</v>
      </c>
      <c r="E81" s="16">
        <f t="shared" si="30"/>
        <v>0</v>
      </c>
      <c r="F81" s="16">
        <f t="shared" si="31"/>
        <v>0</v>
      </c>
      <c r="G81" s="16">
        <f t="shared" si="32"/>
        <v>0</v>
      </c>
      <c r="Q81" s="15">
        <v>2010</v>
      </c>
      <c r="R81" s="16">
        <f t="shared" si="33"/>
        <v>0</v>
      </c>
      <c r="S81" s="16">
        <f t="shared" si="34"/>
        <v>0</v>
      </c>
      <c r="T81" s="16">
        <f t="shared" si="35"/>
        <v>0</v>
      </c>
      <c r="U81" s="16">
        <f t="shared" si="36"/>
        <v>0</v>
      </c>
      <c r="V81" s="16">
        <f t="shared" si="37"/>
        <v>0</v>
      </c>
      <c r="W81" s="8"/>
    </row>
    <row r="82" spans="2:23" ht="12.75">
      <c r="B82" s="15">
        <v>2011</v>
      </c>
      <c r="C82" s="16">
        <f t="shared" si="28"/>
        <v>0</v>
      </c>
      <c r="D82" s="16">
        <f t="shared" si="29"/>
        <v>0</v>
      </c>
      <c r="E82" s="16">
        <f t="shared" si="30"/>
        <v>0</v>
      </c>
      <c r="F82" s="16">
        <f t="shared" si="31"/>
        <v>0</v>
      </c>
      <c r="G82" s="16">
        <f t="shared" si="32"/>
        <v>0</v>
      </c>
      <c r="Q82" s="15">
        <v>2011</v>
      </c>
      <c r="R82" s="16">
        <f t="shared" si="33"/>
        <v>0</v>
      </c>
      <c r="S82" s="16">
        <f t="shared" si="34"/>
        <v>0</v>
      </c>
      <c r="T82" s="16">
        <f t="shared" si="35"/>
        <v>0</v>
      </c>
      <c r="U82" s="16">
        <f t="shared" si="36"/>
        <v>0</v>
      </c>
      <c r="V82" s="16">
        <f t="shared" si="37"/>
        <v>0</v>
      </c>
      <c r="W82" s="8"/>
    </row>
    <row r="83" spans="2:23" ht="12.75">
      <c r="B83" s="15">
        <v>2012</v>
      </c>
      <c r="C83" s="16">
        <f t="shared" si="28"/>
        <v>0</v>
      </c>
      <c r="D83" s="16">
        <f t="shared" si="29"/>
        <v>0</v>
      </c>
      <c r="E83" s="16">
        <f t="shared" si="30"/>
        <v>0</v>
      </c>
      <c r="F83" s="16">
        <f t="shared" si="31"/>
        <v>0</v>
      </c>
      <c r="G83" s="16">
        <f t="shared" si="32"/>
        <v>0</v>
      </c>
      <c r="Q83" s="15">
        <v>2012</v>
      </c>
      <c r="R83" s="16">
        <f t="shared" si="33"/>
        <v>0</v>
      </c>
      <c r="S83" s="16">
        <f t="shared" si="34"/>
        <v>0</v>
      </c>
      <c r="T83" s="16">
        <f t="shared" si="35"/>
        <v>0</v>
      </c>
      <c r="U83" s="16">
        <f t="shared" si="36"/>
        <v>0</v>
      </c>
      <c r="V83" s="16">
        <f t="shared" si="37"/>
        <v>0</v>
      </c>
      <c r="W83" s="8"/>
    </row>
  </sheetData>
  <mergeCells count="4">
    <mergeCell ref="C59:D59"/>
    <mergeCell ref="E59:F59"/>
    <mergeCell ref="R59:S59"/>
    <mergeCell ref="T59:U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xl/worksheets/sheet8.xml><?xml version="1.0" encoding="utf-8"?>
<worksheet xmlns="http://schemas.openxmlformats.org/spreadsheetml/2006/main" xmlns:r="http://schemas.openxmlformats.org/officeDocument/2006/relationships">
  <dimension ref="A1:AD83"/>
  <sheetViews>
    <sheetView workbookViewId="0" topLeftCell="A1">
      <selection activeCell="F38" sqref="F38"/>
    </sheetView>
  </sheetViews>
  <sheetFormatPr defaultColWidth="11.421875" defaultRowHeight="12.75"/>
  <cols>
    <col min="1" max="1" width="3.57421875" style="0" customWidth="1"/>
    <col min="2" max="2" width="11.421875" style="13" customWidth="1"/>
    <col min="16" max="16" width="3.421875" style="0" customWidth="1"/>
    <col min="17" max="17" width="11.421875" style="13" customWidth="1"/>
  </cols>
  <sheetData>
    <row r="1" ht="18">
      <c r="A1" s="2" t="s">
        <v>20</v>
      </c>
    </row>
    <row r="4" spans="1:17" ht="12.75">
      <c r="A4" s="1" t="s">
        <v>2</v>
      </c>
      <c r="B4" s="14" t="s">
        <v>38</v>
      </c>
      <c r="Q4" s="1" t="s">
        <v>28</v>
      </c>
    </row>
    <row r="6" spans="2:30"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9" t="s">
        <v>5</v>
      </c>
      <c r="U6" s="19" t="s">
        <v>6</v>
      </c>
      <c r="V6" s="19" t="s">
        <v>7</v>
      </c>
      <c r="W6" s="18" t="s">
        <v>8</v>
      </c>
      <c r="X6" s="19" t="s">
        <v>9</v>
      </c>
      <c r="Y6" s="18" t="s">
        <v>10</v>
      </c>
      <c r="Z6" s="18" t="s">
        <v>11</v>
      </c>
      <c r="AA6" s="19" t="s">
        <v>12</v>
      </c>
      <c r="AB6" s="18" t="s">
        <v>13</v>
      </c>
      <c r="AC6" s="18" t="s">
        <v>14</v>
      </c>
      <c r="AD6" s="20" t="s">
        <v>24</v>
      </c>
    </row>
    <row r="7" spans="2:30" ht="12.75">
      <c r="B7" s="15">
        <v>1990</v>
      </c>
      <c r="C7" s="16">
        <f>'[1]PulpPaperPrint'!C7</f>
        <v>497.9391873078995</v>
      </c>
      <c r="D7" s="16">
        <f>'[1]PulpPaperPrint'!D7</f>
        <v>2801.629291693714</v>
      </c>
      <c r="E7" s="16">
        <f>'[1]PulpPaperPrint'!E7</f>
        <v>6272.177810009153</v>
      </c>
      <c r="F7" s="16">
        <f>'[1]PulpPaperPrint'!F7</f>
        <v>1256.629747948737</v>
      </c>
      <c r="G7" s="16">
        <f>'[1]PulpPaperPrint'!G7</f>
        <v>0</v>
      </c>
      <c r="H7" s="16">
        <f>'[1]PulpPaperPrint'!H7</f>
        <v>1085</v>
      </c>
      <c r="I7" s="16">
        <f>'[1]PulpPaperPrint'!I7</f>
        <v>3.832988361987046</v>
      </c>
      <c r="J7" s="16">
        <f>'[1]PulpPaperPrint'!J7</f>
        <v>99.15342247448734</v>
      </c>
      <c r="K7" s="16">
        <f>'[1]PulpPaperPrint'!K7</f>
        <v>5226.851884681686</v>
      </c>
      <c r="L7" s="16">
        <f>'[1]PulpPaperPrint'!L7</f>
        <v>2006.523531183761</v>
      </c>
      <c r="M7" s="16">
        <f>'[1]PulpPaperPrint'!M7</f>
        <v>0</v>
      </c>
      <c r="N7" s="16">
        <f>'[1]PulpPaperPrint'!N7</f>
        <v>41.233726097379844</v>
      </c>
      <c r="O7" s="17">
        <f>SUM(C7:N7)</f>
        <v>19290.971589758803</v>
      </c>
      <c r="Q7" s="15">
        <v>1990</v>
      </c>
      <c r="R7" s="16">
        <f>'[1]PulpPaperPrint'!AF7</f>
        <v>516.7416519441834</v>
      </c>
      <c r="S7" s="16">
        <f>'[1]PulpPaperPrint'!AG7</f>
        <v>2835.423842378606</v>
      </c>
      <c r="T7" s="16">
        <f>'[1]PulpPaperPrint'!AH7</f>
        <v>6276.711601651889</v>
      </c>
      <c r="U7" s="16">
        <f>'[1]PulpPaperPrint'!AI7</f>
        <v>1263.079176185375</v>
      </c>
      <c r="V7" s="16">
        <f>'[1]PulpPaperPrint'!AJ7</f>
        <v>0</v>
      </c>
      <c r="W7" s="16">
        <f>'[1]PulpPaperPrint'!AK7</f>
        <v>1085</v>
      </c>
      <c r="X7" s="16">
        <f>'[1]PulpPaperPrint'!AL7</f>
        <v>3.832988361987046</v>
      </c>
      <c r="Y7" s="16">
        <f>'[1]PulpPaperPrint'!AM7</f>
        <v>99.15342247448734</v>
      </c>
      <c r="Z7" s="16">
        <f>'[1]PulpPaperPrint'!AN7</f>
        <v>5241.365542194399</v>
      </c>
      <c r="AA7" s="16">
        <f>'[1]PulpPaperPrint'!AO7</f>
        <v>2010.7596893274545</v>
      </c>
      <c r="AB7" s="16">
        <f>'[1]PulpPaperPrint'!AP7</f>
        <v>0</v>
      </c>
      <c r="AC7" s="16">
        <f>'[1]PulpPaperPrint'!AQ7</f>
        <v>42.86659430436302</v>
      </c>
      <c r="AD7" s="17">
        <f>SUM(R7:AC7)</f>
        <v>19374.934508822742</v>
      </c>
    </row>
    <row r="8" spans="2:30" ht="12.75">
      <c r="B8" s="15">
        <v>1991</v>
      </c>
      <c r="C8" s="16">
        <f>'[1]PulpPaperPrint'!C8</f>
        <v>716.0107595210318</v>
      </c>
      <c r="D8" s="16">
        <f>'[1]PulpPaperPrint'!D8</f>
        <v>3272.9020455523664</v>
      </c>
      <c r="E8" s="16">
        <f>'[1]PulpPaperPrint'!E8</f>
        <v>6171.580524205547</v>
      </c>
      <c r="F8" s="16">
        <f>'[1]PulpPaperPrint'!F8</f>
        <v>1295.5394152877734</v>
      </c>
      <c r="G8" s="16">
        <f>'[1]PulpPaperPrint'!G8</f>
        <v>0</v>
      </c>
      <c r="H8" s="16">
        <f>'[1]PulpPaperPrint'!H8</f>
        <v>662</v>
      </c>
      <c r="I8" s="16">
        <f>'[1]PulpPaperPrint'!I8</f>
        <v>4.610364240956357</v>
      </c>
      <c r="J8" s="16">
        <f>'[1]PulpPaperPrint'!J8</f>
        <v>94.07778918080828</v>
      </c>
      <c r="K8" s="16">
        <f>'[1]PulpPaperPrint'!K8</f>
        <v>4716.732676357065</v>
      </c>
      <c r="L8" s="16">
        <f>'[1]PulpPaperPrint'!L8</f>
        <v>2137.2921693080607</v>
      </c>
      <c r="M8" s="16">
        <f>'[1]PulpPaperPrint'!M8</f>
        <v>0</v>
      </c>
      <c r="N8" s="16">
        <f>'[1]PulpPaperPrint'!N8</f>
        <v>64.63723751609032</v>
      </c>
      <c r="O8" s="17">
        <f aca="true" t="shared" si="0" ref="O8:O29">SUM(C8:N8)</f>
        <v>19135.3829811697</v>
      </c>
      <c r="Q8" s="15">
        <v>1991</v>
      </c>
      <c r="R8" s="16">
        <f>'[1]PulpPaperPrint'!AF8</f>
        <v>710.0159959734079</v>
      </c>
      <c r="S8" s="16">
        <f>'[1]PulpPaperPrint'!AG8</f>
        <v>3262.144778218704</v>
      </c>
      <c r="T8" s="16">
        <f>'[1]PulpPaperPrint'!AH8</f>
        <v>6170.119292871036</v>
      </c>
      <c r="U8" s="16">
        <f>'[1]PulpPaperPrint'!AI8</f>
        <v>1293.4394314882495</v>
      </c>
      <c r="V8" s="16">
        <f>'[1]PulpPaperPrint'!AJ8</f>
        <v>0</v>
      </c>
      <c r="W8" s="16">
        <f>'[1]PulpPaperPrint'!AK8</f>
        <v>662</v>
      </c>
      <c r="X8" s="16">
        <f>'[1]PulpPaperPrint'!AL8</f>
        <v>4.610364240956357</v>
      </c>
      <c r="Y8" s="16">
        <f>'[1]PulpPaperPrint'!AM8</f>
        <v>94.07778918080828</v>
      </c>
      <c r="Z8" s="16">
        <f>'[1]PulpPaperPrint'!AN8</f>
        <v>4712.412115589636</v>
      </c>
      <c r="AA8" s="16">
        <f>'[1]PulpPaperPrint'!AO8</f>
        <v>2135.9138566269817</v>
      </c>
      <c r="AB8" s="16">
        <f>'[1]PulpPaperPrint'!AP8</f>
        <v>0</v>
      </c>
      <c r="AC8" s="16">
        <f>'[1]PulpPaperPrint'!AQ8</f>
        <v>64.02127827367224</v>
      </c>
      <c r="AD8" s="17">
        <f aca="true" t="shared" si="1" ref="AD8:AD29">SUM(R8:AC8)</f>
        <v>19108.754902463454</v>
      </c>
    </row>
    <row r="9" spans="2:30" ht="12.75">
      <c r="B9" s="15">
        <v>1992</v>
      </c>
      <c r="C9" s="16">
        <f>'[1]PulpPaperPrint'!C9</f>
        <v>928.742581030696</v>
      </c>
      <c r="D9" s="16">
        <f>'[1]PulpPaperPrint'!D9</f>
        <v>5581.97737681737</v>
      </c>
      <c r="E9" s="16">
        <f>'[1]PulpPaperPrint'!E9</f>
        <v>6315.438024868014</v>
      </c>
      <c r="F9" s="16">
        <f>'[1]PulpPaperPrint'!F9</f>
        <v>1296.5733296004055</v>
      </c>
      <c r="G9" s="16">
        <f>'[1]PulpPaperPrint'!G9</f>
        <v>0</v>
      </c>
      <c r="H9" s="16">
        <f>'[1]PulpPaperPrint'!H9</f>
        <v>120</v>
      </c>
      <c r="I9" s="16">
        <f>'[1]PulpPaperPrint'!I9</f>
        <v>5.328415759221643</v>
      </c>
      <c r="J9" s="16">
        <f>'[1]PulpPaperPrint'!J9</f>
        <v>95.0831286365937</v>
      </c>
      <c r="K9" s="16">
        <f>'[1]PulpPaperPrint'!K9</f>
        <v>4307.228126512246</v>
      </c>
      <c r="L9" s="16">
        <f>'[1]PulpPaperPrint'!L9</f>
        <v>2268.845422471555</v>
      </c>
      <c r="M9" s="16">
        <f>'[1]PulpPaperPrint'!M9</f>
        <v>0</v>
      </c>
      <c r="N9" s="16">
        <f>'[1]PulpPaperPrint'!N9</f>
        <v>57.264579381039766</v>
      </c>
      <c r="O9" s="17">
        <f t="shared" si="0"/>
        <v>20976.480985077138</v>
      </c>
      <c r="Q9" s="15">
        <v>1992</v>
      </c>
      <c r="R9" s="16">
        <f>'[1]PulpPaperPrint'!AF9</f>
        <v>936.4097215540412</v>
      </c>
      <c r="S9" s="16">
        <f>'[1]PulpPaperPrint'!AG9</f>
        <v>5595.649957801806</v>
      </c>
      <c r="T9" s="16">
        <f>'[1]PulpPaperPrint'!AH9</f>
        <v>6317.316415436447</v>
      </c>
      <c r="U9" s="16">
        <f>'[1]PulpPaperPrint'!AI9</f>
        <v>1299.2765778119906</v>
      </c>
      <c r="V9" s="16">
        <f>'[1]PulpPaperPrint'!AJ9</f>
        <v>0</v>
      </c>
      <c r="W9" s="16">
        <f>'[1]PulpPaperPrint'!AK9</f>
        <v>120</v>
      </c>
      <c r="X9" s="16">
        <f>'[1]PulpPaperPrint'!AL9</f>
        <v>5.328415759221643</v>
      </c>
      <c r="Y9" s="16">
        <f>'[1]PulpPaperPrint'!AM9</f>
        <v>95.0831286365937</v>
      </c>
      <c r="Z9" s="16">
        <f>'[1]PulpPaperPrint'!AN9</f>
        <v>4312.573624965707</v>
      </c>
      <c r="AA9" s="16">
        <f>'[1]PulpPaperPrint'!AO9</f>
        <v>2270.616737795299</v>
      </c>
      <c r="AB9" s="16">
        <f>'[1]PulpPaperPrint'!AP9</f>
        <v>0</v>
      </c>
      <c r="AC9" s="16">
        <f>'[1]PulpPaperPrint'!AQ9</f>
        <v>58.039951612425206</v>
      </c>
      <c r="AD9" s="17">
        <f t="shared" si="1"/>
        <v>21010.29453137353</v>
      </c>
    </row>
    <row r="10" spans="2:30" ht="12.75">
      <c r="B10" s="15">
        <v>1993</v>
      </c>
      <c r="C10" s="16">
        <f>'[1]PulpPaperPrint'!C10</f>
        <v>872.3242629970921</v>
      </c>
      <c r="D10" s="16">
        <f>'[1]PulpPaperPrint'!D10</f>
        <v>6354.448941842571</v>
      </c>
      <c r="E10" s="16">
        <f>'[1]PulpPaperPrint'!E10</f>
        <v>6086.017452295953</v>
      </c>
      <c r="F10" s="16">
        <f>'[1]PulpPaperPrint'!F10</f>
        <v>1532.8368576655455</v>
      </c>
      <c r="G10" s="16">
        <f>'[1]PulpPaperPrint'!G10</f>
        <v>0</v>
      </c>
      <c r="H10" s="16">
        <f>'[1]PulpPaperPrint'!H10</f>
        <v>0</v>
      </c>
      <c r="I10" s="16">
        <f>'[1]PulpPaperPrint'!I10</f>
        <v>6.142976976413405</v>
      </c>
      <c r="J10" s="16">
        <f>'[1]PulpPaperPrint'!J10</f>
        <v>94.67551162933665</v>
      </c>
      <c r="K10" s="16">
        <f>'[1]PulpPaperPrint'!K10</f>
        <v>3671.7132263031476</v>
      </c>
      <c r="L10" s="16">
        <f>'[1]PulpPaperPrint'!L10</f>
        <v>2340.029701498455</v>
      </c>
      <c r="M10" s="16">
        <f>'[1]PulpPaperPrint'!M10</f>
        <v>0</v>
      </c>
      <c r="N10" s="16">
        <f>'[1]PulpPaperPrint'!N10</f>
        <v>54.350205061922935</v>
      </c>
      <c r="O10" s="17">
        <f t="shared" si="0"/>
        <v>21012.539136270436</v>
      </c>
      <c r="Q10" s="15">
        <v>1993</v>
      </c>
      <c r="R10" s="16">
        <f>'[1]PulpPaperPrint'!AF10</f>
        <v>879.7536636901721</v>
      </c>
      <c r="S10" s="16">
        <f>'[1]PulpPaperPrint'!AG10</f>
        <v>6367.624531703026</v>
      </c>
      <c r="T10" s="16">
        <f>'[1]PulpPaperPrint'!AH10</f>
        <v>6087.847738286645</v>
      </c>
      <c r="U10" s="16">
        <f>'[1]PulpPaperPrint'!AI10</f>
        <v>1535.470205597824</v>
      </c>
      <c r="V10" s="16">
        <f>'[1]PulpPaperPrint'!AJ10</f>
        <v>0</v>
      </c>
      <c r="W10" s="16">
        <f>'[1]PulpPaperPrint'!AK10</f>
        <v>0</v>
      </c>
      <c r="X10" s="16">
        <f>'[1]PulpPaperPrint'!AL10</f>
        <v>6.142976976413405</v>
      </c>
      <c r="Y10" s="16">
        <f>'[1]PulpPaperPrint'!AM10</f>
        <v>94.67551162933665</v>
      </c>
      <c r="Z10" s="16">
        <f>'[1]PulpPaperPrint'!AN10</f>
        <v>3676.1760752841833</v>
      </c>
      <c r="AA10" s="16">
        <f>'[1]PulpPaperPrint'!AO10</f>
        <v>2341.7550118092804</v>
      </c>
      <c r="AB10" s="16">
        <f>'[1]PulpPaperPrint'!AP10</f>
        <v>0</v>
      </c>
      <c r="AC10" s="16">
        <f>'[1]PulpPaperPrint'!AQ10</f>
        <v>55.09464125701629</v>
      </c>
      <c r="AD10" s="17">
        <f t="shared" si="1"/>
        <v>21044.540356233894</v>
      </c>
    </row>
    <row r="11" spans="2:30" ht="12.75">
      <c r="B11" s="15">
        <v>1994</v>
      </c>
      <c r="C11" s="16">
        <f>'[1]PulpPaperPrint'!C11</f>
        <v>799.1883836751258</v>
      </c>
      <c r="D11" s="16">
        <f>'[1]PulpPaperPrint'!D11</f>
        <v>7662.870641358718</v>
      </c>
      <c r="E11" s="16">
        <f>'[1]PulpPaperPrint'!E11</f>
        <v>6397.580773110349</v>
      </c>
      <c r="F11" s="16">
        <f>'[1]PulpPaperPrint'!F11</f>
        <v>1349.418927951653</v>
      </c>
      <c r="G11" s="16">
        <f>'[1]PulpPaperPrint'!G11</f>
        <v>0</v>
      </c>
      <c r="H11" s="16">
        <f>'[1]PulpPaperPrint'!H11</f>
        <v>0</v>
      </c>
      <c r="I11" s="16">
        <f>'[1]PulpPaperPrint'!I11</f>
        <v>6.908963341907263</v>
      </c>
      <c r="J11" s="16">
        <f>'[1]PulpPaperPrint'!J11</f>
        <v>99.64026675623586</v>
      </c>
      <c r="K11" s="16">
        <f>'[1]PulpPaperPrint'!K11</f>
        <v>3337.719399919504</v>
      </c>
      <c r="L11" s="16">
        <f>'[1]PulpPaperPrint'!L11</f>
        <v>1689.5237672414787</v>
      </c>
      <c r="M11" s="16">
        <f>'[1]PulpPaperPrint'!M11</f>
        <v>0</v>
      </c>
      <c r="N11" s="16">
        <f>'[1]PulpPaperPrint'!N11</f>
        <v>62.79335061408992</v>
      </c>
      <c r="O11" s="17">
        <f t="shared" si="0"/>
        <v>21405.644473969063</v>
      </c>
      <c r="Q11" s="15">
        <v>1994</v>
      </c>
      <c r="R11" s="16">
        <f>'[1]PulpPaperPrint'!AF11</f>
        <v>822.0278740392104</v>
      </c>
      <c r="S11" s="16">
        <f>'[1]PulpPaperPrint'!AG11</f>
        <v>7702.820740597071</v>
      </c>
      <c r="T11" s="16">
        <f>'[1]PulpPaperPrint'!AH11</f>
        <v>6403.324085429668</v>
      </c>
      <c r="U11" s="16">
        <f>'[1]PulpPaperPrint'!AI11</f>
        <v>1357.3668263097575</v>
      </c>
      <c r="V11" s="16">
        <f>'[1]PulpPaperPrint'!AJ11</f>
        <v>0</v>
      </c>
      <c r="W11" s="16">
        <f>'[1]PulpPaperPrint'!AK11</f>
        <v>0</v>
      </c>
      <c r="X11" s="16">
        <f>'[1]PulpPaperPrint'!AL11</f>
        <v>6.908963341907263</v>
      </c>
      <c r="Y11" s="16">
        <f>'[1]PulpPaperPrint'!AM11</f>
        <v>99.64026675623586</v>
      </c>
      <c r="Z11" s="16">
        <f>'[1]PulpPaperPrint'!AN11</f>
        <v>3351.257187240813</v>
      </c>
      <c r="AA11" s="16">
        <f>'[1]PulpPaperPrint'!AO11</f>
        <v>1694.726326827604</v>
      </c>
      <c r="AB11" s="16">
        <f>'[1]PulpPaperPrint'!AP11</f>
        <v>0</v>
      </c>
      <c r="AC11" s="16">
        <f>'[1]PulpPaperPrint'!AQ11</f>
        <v>65.13963068843645</v>
      </c>
      <c r="AD11" s="17">
        <f t="shared" si="1"/>
        <v>21503.2119012307</v>
      </c>
    </row>
    <row r="12" spans="2:30" ht="12.75">
      <c r="B12" s="15">
        <v>1995</v>
      </c>
      <c r="C12" s="16">
        <f>'[1]PulpPaperPrint'!C12</f>
        <v>895.3458126319531</v>
      </c>
      <c r="D12" s="16">
        <f>'[1]PulpPaperPrint'!D12</f>
        <v>6355.959248928281</v>
      </c>
      <c r="E12" s="16">
        <f>'[1]PulpPaperPrint'!E12</f>
        <v>7785.337978425272</v>
      </c>
      <c r="F12" s="16">
        <f>'[1]PulpPaperPrint'!F12</f>
        <v>1480.5835722296351</v>
      </c>
      <c r="G12" s="16">
        <f>'[1]PulpPaperPrint'!G12</f>
        <v>0</v>
      </c>
      <c r="H12" s="16">
        <f>'[1]PulpPaperPrint'!H12</f>
        <v>0</v>
      </c>
      <c r="I12" s="16">
        <f>'[1]PulpPaperPrint'!I12</f>
        <v>7.669512213933437</v>
      </c>
      <c r="J12" s="16">
        <f>'[1]PulpPaperPrint'!J12</f>
        <v>92.9619697447481</v>
      </c>
      <c r="K12" s="16">
        <f>'[1]PulpPaperPrint'!K12</f>
        <v>3118.9679892662493</v>
      </c>
      <c r="L12" s="16">
        <f>'[1]PulpPaperPrint'!L12</f>
        <v>2441.017810316316</v>
      </c>
      <c r="M12" s="16">
        <f>'[1]PulpPaperPrint'!M12</f>
        <v>0</v>
      </c>
      <c r="N12" s="16">
        <f>'[1]PulpPaperPrint'!N12</f>
        <v>57.51823599388618</v>
      </c>
      <c r="O12" s="17">
        <f t="shared" si="0"/>
        <v>22235.362129750272</v>
      </c>
      <c r="Q12" s="15">
        <v>1995</v>
      </c>
      <c r="R12" s="16">
        <f>'[1]PulpPaperPrint'!AF12</f>
        <v>903.8605887456966</v>
      </c>
      <c r="S12" s="16">
        <f>'[1]PulpPaperPrint'!AG12</f>
        <v>6370.895780700753</v>
      </c>
      <c r="T12" s="16">
        <f>'[1]PulpPaperPrint'!AH12</f>
        <v>7787.504133817676</v>
      </c>
      <c r="U12" s="16">
        <f>'[1]PulpPaperPrint'!AI12</f>
        <v>1483.5623572535828</v>
      </c>
      <c r="V12" s="16">
        <f>'[1]PulpPaperPrint'!AJ12</f>
        <v>0</v>
      </c>
      <c r="W12" s="16">
        <f>'[1]PulpPaperPrint'!AK12</f>
        <v>0</v>
      </c>
      <c r="X12" s="16">
        <f>'[1]PulpPaperPrint'!AL12</f>
        <v>7.669512213933437</v>
      </c>
      <c r="Y12" s="16">
        <f>'[1]PulpPaperPrint'!AM12</f>
        <v>92.9619697447481</v>
      </c>
      <c r="Z12" s="16">
        <f>'[1]PulpPaperPrint'!AN12</f>
        <v>3122.996071469333</v>
      </c>
      <c r="AA12" s="16">
        <f>'[1]PulpPaperPrint'!AO12</f>
        <v>2442.9660219221905</v>
      </c>
      <c r="AB12" s="16">
        <f>'[1]PulpPaperPrint'!AP12</f>
        <v>0</v>
      </c>
      <c r="AC12" s="16">
        <f>'[1]PulpPaperPrint'!AQ12</f>
        <v>58.38457308789025</v>
      </c>
      <c r="AD12" s="17">
        <f t="shared" si="1"/>
        <v>22270.801008955805</v>
      </c>
    </row>
    <row r="13" spans="2:30" ht="12.75">
      <c r="B13" s="15">
        <v>1996</v>
      </c>
      <c r="C13" s="16">
        <f>'[1]PulpPaperPrint'!C13</f>
        <v>999.7589556468079</v>
      </c>
      <c r="D13" s="16">
        <f>'[1]PulpPaperPrint'!D13</f>
        <v>5493.868163317712</v>
      </c>
      <c r="E13" s="16">
        <f>'[1]PulpPaperPrint'!E13</f>
        <v>6426.423798368357</v>
      </c>
      <c r="F13" s="16">
        <f>'[1]PulpPaperPrint'!F13</f>
        <v>2907.4473111148172</v>
      </c>
      <c r="G13" s="16">
        <f>'[1]PulpPaperPrint'!G13</f>
        <v>0</v>
      </c>
      <c r="H13" s="16">
        <f>'[1]PulpPaperPrint'!H13</f>
        <v>0</v>
      </c>
      <c r="I13" s="16">
        <f>'[1]PulpPaperPrint'!I13</f>
        <v>8.317950147335797</v>
      </c>
      <c r="J13" s="16">
        <f>'[1]PulpPaperPrint'!J13</f>
        <v>100.63543416424633</v>
      </c>
      <c r="K13" s="16">
        <f>'[1]PulpPaperPrint'!K13</f>
        <v>2971.6662181192432</v>
      </c>
      <c r="L13" s="16">
        <f>'[1]PulpPaperPrint'!L13</f>
        <v>2521.4141455235476</v>
      </c>
      <c r="M13" s="16">
        <f>'[1]PulpPaperPrint'!M13</f>
        <v>0</v>
      </c>
      <c r="N13" s="16">
        <f>'[1]PulpPaperPrint'!N13</f>
        <v>50.85864289058301</v>
      </c>
      <c r="O13" s="17">
        <f t="shared" si="0"/>
        <v>21480.390619292648</v>
      </c>
      <c r="Q13" s="15">
        <v>1996</v>
      </c>
      <c r="R13" s="16">
        <f>'[1]PulpPaperPrint'!AF13</f>
        <v>992.5393702043627</v>
      </c>
      <c r="S13" s="16">
        <f>'[1]PulpPaperPrint'!AG13</f>
        <v>5481.157300961792</v>
      </c>
      <c r="T13" s="16">
        <f>'[1]PulpPaperPrint'!AH13</f>
        <v>6424.561153739296</v>
      </c>
      <c r="U13" s="16">
        <f>'[1]PulpPaperPrint'!AI13</f>
        <v>2904.8998784706637</v>
      </c>
      <c r="V13" s="16">
        <f>'[1]PulpPaperPrint'!AJ13</f>
        <v>0</v>
      </c>
      <c r="W13" s="16">
        <f>'[1]PulpPaperPrint'!AK13</f>
        <v>0</v>
      </c>
      <c r="X13" s="16">
        <f>'[1]PulpPaperPrint'!AL13</f>
        <v>8.317950147335797</v>
      </c>
      <c r="Y13" s="16">
        <f>'[1]PulpPaperPrint'!AM13</f>
        <v>100.63543416424633</v>
      </c>
      <c r="Z13" s="16">
        <f>'[1]PulpPaperPrint'!AN13</f>
        <v>2968.3334619693455</v>
      </c>
      <c r="AA13" s="16">
        <f>'[1]PulpPaperPrint'!AO13</f>
        <v>2519.7487402367506</v>
      </c>
      <c r="AB13" s="16">
        <f>'[1]PulpPaperPrint'!AP13</f>
        <v>0</v>
      </c>
      <c r="AC13" s="16">
        <f>'[1]PulpPaperPrint'!AQ13</f>
        <v>50.043251705172096</v>
      </c>
      <c r="AD13" s="17">
        <f t="shared" si="1"/>
        <v>21450.236541598963</v>
      </c>
    </row>
    <row r="14" spans="2:30" ht="12.75">
      <c r="B14" s="15">
        <v>1997</v>
      </c>
      <c r="C14" s="16">
        <f>'[1]PulpPaperPrint'!C14</f>
        <v>894.3650259962753</v>
      </c>
      <c r="D14" s="16">
        <f>'[1]PulpPaperPrint'!D14</f>
        <v>5577.613871206969</v>
      </c>
      <c r="E14" s="16">
        <f>'[1]PulpPaperPrint'!E14</f>
        <v>6166.0532003574735</v>
      </c>
      <c r="F14" s="16">
        <f>'[1]PulpPaperPrint'!F14</f>
        <v>3316.759883059464</v>
      </c>
      <c r="G14" s="16">
        <f>'[1]PulpPaperPrint'!G14</f>
        <v>0</v>
      </c>
      <c r="H14" s="16">
        <f>'[1]PulpPaperPrint'!H14</f>
        <v>0</v>
      </c>
      <c r="I14" s="16">
        <f>'[1]PulpPaperPrint'!I14</f>
        <v>8.907891096382071</v>
      </c>
      <c r="J14" s="16">
        <f>'[1]PulpPaperPrint'!J14</f>
        <v>103.48186442389216</v>
      </c>
      <c r="K14" s="16">
        <f>'[1]PulpPaperPrint'!K14</f>
        <v>3178.1173053716084</v>
      </c>
      <c r="L14" s="16">
        <f>'[1]PulpPaperPrint'!L14</f>
        <v>2717.070543705871</v>
      </c>
      <c r="M14" s="16">
        <f>'[1]PulpPaperPrint'!M14</f>
        <v>0</v>
      </c>
      <c r="N14" s="16">
        <f>'[1]PulpPaperPrint'!N14</f>
        <v>97.2393592717415</v>
      </c>
      <c r="O14" s="17">
        <f t="shared" si="0"/>
        <v>22059.60894448968</v>
      </c>
      <c r="Q14" s="15">
        <v>1997</v>
      </c>
      <c r="R14" s="16">
        <f>'[1]PulpPaperPrint'!AF14</f>
        <v>907.6863611162372</v>
      </c>
      <c r="S14" s="16">
        <f>'[1]PulpPaperPrint'!AG14</f>
        <v>5600.934105876336</v>
      </c>
      <c r="T14" s="16">
        <f>'[1]PulpPaperPrint'!AH14</f>
        <v>6169.449044010381</v>
      </c>
      <c r="U14" s="16">
        <f>'[1]PulpPaperPrint'!AI14</f>
        <v>3321.448632362266</v>
      </c>
      <c r="V14" s="16">
        <f>'[1]PulpPaperPrint'!AJ14</f>
        <v>0</v>
      </c>
      <c r="W14" s="16">
        <f>'[1]PulpPaperPrint'!AK14</f>
        <v>0</v>
      </c>
      <c r="X14" s="16">
        <f>'[1]PulpPaperPrint'!AL14</f>
        <v>8.907891096382071</v>
      </c>
      <c r="Y14" s="16">
        <f>'[1]PulpPaperPrint'!AM14</f>
        <v>103.48186442389216</v>
      </c>
      <c r="Z14" s="16">
        <f>'[1]PulpPaperPrint'!AN14</f>
        <v>3183.843518832945</v>
      </c>
      <c r="AA14" s="16">
        <f>'[1]PulpPaperPrint'!AO14</f>
        <v>2720.133689369058</v>
      </c>
      <c r="AB14" s="16">
        <f>'[1]PulpPaperPrint'!AP14</f>
        <v>0</v>
      </c>
      <c r="AC14" s="16">
        <f>'[1]PulpPaperPrint'!AQ14</f>
        <v>99.19134891681004</v>
      </c>
      <c r="AD14" s="17">
        <f t="shared" si="1"/>
        <v>22115.076456004306</v>
      </c>
    </row>
    <row r="15" spans="2:30" ht="12.75">
      <c r="B15" s="15">
        <v>1998</v>
      </c>
      <c r="C15" s="16">
        <f>'[1]PulpPaperPrint'!C15</f>
        <v>904.6255205793259</v>
      </c>
      <c r="D15" s="16">
        <f>'[1]PulpPaperPrint'!D15</f>
        <v>5321.394087464002</v>
      </c>
      <c r="E15" s="16">
        <f>'[1]PulpPaperPrint'!E15</f>
        <v>5980.336291257291</v>
      </c>
      <c r="F15" s="16">
        <f>'[1]PulpPaperPrint'!F15</f>
        <v>3292.0945418086058</v>
      </c>
      <c r="G15" s="16">
        <f>'[1]PulpPaperPrint'!G15</f>
        <v>0</v>
      </c>
      <c r="H15" s="16">
        <f>'[1]PulpPaperPrint'!H15</f>
        <v>0</v>
      </c>
      <c r="I15" s="16">
        <f>'[1]PulpPaperPrint'!I15</f>
        <v>9.520173893798892</v>
      </c>
      <c r="J15" s="16">
        <f>'[1]PulpPaperPrint'!J15</f>
        <v>101.76111633317736</v>
      </c>
      <c r="K15" s="16">
        <f>'[1]PulpPaperPrint'!K15</f>
        <v>3149.150123384008</v>
      </c>
      <c r="L15" s="16">
        <f>'[1]PulpPaperPrint'!L15</f>
        <v>2861.339573956079</v>
      </c>
      <c r="M15" s="16">
        <f>'[1]PulpPaperPrint'!M15</f>
        <v>0</v>
      </c>
      <c r="N15" s="16">
        <f>'[1]PulpPaperPrint'!N15</f>
        <v>130.12180612666964</v>
      </c>
      <c r="O15" s="17">
        <f t="shared" si="0"/>
        <v>21750.34323480296</v>
      </c>
      <c r="Q15" s="15">
        <v>1998</v>
      </c>
      <c r="R15" s="16">
        <f>'[1]PulpPaperPrint'!AF15</f>
        <v>912.7658648437364</v>
      </c>
      <c r="S15" s="16">
        <f>'[1]PulpPaperPrint'!AG15</f>
        <v>5335.638272169204</v>
      </c>
      <c r="T15" s="16">
        <f>'[1]PulpPaperPrint'!AH15</f>
        <v>5982.451828641408</v>
      </c>
      <c r="U15" s="16">
        <f>'[1]PulpPaperPrint'!AI15</f>
        <v>3294.9429579896037</v>
      </c>
      <c r="V15" s="16">
        <f>'[1]PulpPaperPrint'!AJ15</f>
        <v>0</v>
      </c>
      <c r="W15" s="16">
        <f>'[1]PulpPaperPrint'!AK15</f>
        <v>0</v>
      </c>
      <c r="X15" s="16">
        <f>'[1]PulpPaperPrint'!AL15</f>
        <v>9.520173893798892</v>
      </c>
      <c r="Y15" s="16">
        <f>'[1]PulpPaperPrint'!AM15</f>
        <v>101.76111633317736</v>
      </c>
      <c r="Z15" s="16">
        <f>'[1]PulpPaperPrint'!AN15</f>
        <v>3152.501075488911</v>
      </c>
      <c r="AA15" s="16">
        <f>'[1]PulpPaperPrint'!AO15</f>
        <v>2863.1995125461162</v>
      </c>
      <c r="AB15" s="16">
        <f>'[1]PulpPaperPrint'!AP15</f>
        <v>0</v>
      </c>
      <c r="AC15" s="16">
        <f>'[1]PulpPaperPrint'!AQ15</f>
        <v>131.45896894159847</v>
      </c>
      <c r="AD15" s="17">
        <f t="shared" si="1"/>
        <v>21784.23977084755</v>
      </c>
    </row>
    <row r="16" spans="2:30" ht="12.75">
      <c r="B16" s="15">
        <v>1999</v>
      </c>
      <c r="C16" s="16">
        <f>'[1]PulpPaperPrint'!C16</f>
        <v>935.5896041895335</v>
      </c>
      <c r="D16" s="16">
        <f>'[1]PulpPaperPrint'!D16</f>
        <v>5060.183428711533</v>
      </c>
      <c r="E16" s="16">
        <f>'[1]PulpPaperPrint'!E16</f>
        <v>5781.232416349605</v>
      </c>
      <c r="F16" s="16">
        <f>'[1]PulpPaperPrint'!F16</f>
        <v>3424.809905368536</v>
      </c>
      <c r="G16" s="16">
        <f>'[1]PulpPaperPrint'!G16</f>
        <v>0</v>
      </c>
      <c r="H16" s="16">
        <f>'[1]PulpPaperPrint'!H16</f>
        <v>0</v>
      </c>
      <c r="I16" s="16">
        <f>'[1]PulpPaperPrint'!I16</f>
        <v>11.131214691441405</v>
      </c>
      <c r="J16" s="16">
        <f>'[1]PulpPaperPrint'!J16</f>
        <v>106.48194710619077</v>
      </c>
      <c r="K16" s="16">
        <f>'[1]PulpPaperPrint'!K16</f>
        <v>2997.201563458912</v>
      </c>
      <c r="L16" s="16">
        <f>'[1]PulpPaperPrint'!L16</f>
        <v>2689.2329805697013</v>
      </c>
      <c r="M16" s="16">
        <f>'[1]PulpPaperPrint'!M16</f>
        <v>0</v>
      </c>
      <c r="N16" s="16">
        <f>'[1]PulpPaperPrint'!N16</f>
        <v>186.2397723499007</v>
      </c>
      <c r="O16" s="17">
        <f t="shared" si="0"/>
        <v>21192.102832795354</v>
      </c>
      <c r="Q16" s="15">
        <v>1999</v>
      </c>
      <c r="R16" s="16">
        <f>'[1]PulpPaperPrint'!AF16</f>
        <v>947.5223051768803</v>
      </c>
      <c r="S16" s="16">
        <f>'[1]PulpPaperPrint'!AG16</f>
        <v>5080.982439977243</v>
      </c>
      <c r="T16" s="16">
        <f>'[1]PulpPaperPrint'!AH16</f>
        <v>5784.343582455219</v>
      </c>
      <c r="U16" s="16">
        <f>'[1]PulpPaperPrint'!AI16</f>
        <v>3428.9756753398665</v>
      </c>
      <c r="V16" s="16">
        <f>'[1]PulpPaperPrint'!AJ16</f>
        <v>0</v>
      </c>
      <c r="W16" s="16">
        <f>'[1]PulpPaperPrint'!AK16</f>
        <v>0</v>
      </c>
      <c r="X16" s="16">
        <f>'[1]PulpPaperPrint'!AL16</f>
        <v>11.131214691441405</v>
      </c>
      <c r="Y16" s="16">
        <f>'[1]PulpPaperPrint'!AM16</f>
        <v>106.48194710619077</v>
      </c>
      <c r="Z16" s="16">
        <f>'[1]PulpPaperPrint'!AN16</f>
        <v>3001.8183458993653</v>
      </c>
      <c r="AA16" s="16">
        <f>'[1]PulpPaperPrint'!AO16</f>
        <v>2691.9507267123554</v>
      </c>
      <c r="AB16" s="16">
        <f>'[1]PulpPaperPrint'!AP16</f>
        <v>0</v>
      </c>
      <c r="AC16" s="16">
        <f>'[1]PulpPaperPrint'!AQ16</f>
        <v>188.57095912678346</v>
      </c>
      <c r="AD16" s="17">
        <f t="shared" si="1"/>
        <v>21241.777196485345</v>
      </c>
    </row>
    <row r="17" spans="2:30" ht="12.75">
      <c r="B17" s="15">
        <v>2000</v>
      </c>
      <c r="C17" s="16">
        <f>'[1]PulpPaperPrint'!C17</f>
        <v>942.1401923511208</v>
      </c>
      <c r="D17" s="16">
        <f>'[1]PulpPaperPrint'!D17</f>
        <v>5807.356303366092</v>
      </c>
      <c r="E17" s="16">
        <f>'[1]PulpPaperPrint'!E17</f>
        <v>6614.672662587442</v>
      </c>
      <c r="F17" s="16">
        <f>'[1]PulpPaperPrint'!F17</f>
        <v>3887.794605661559</v>
      </c>
      <c r="G17" s="16">
        <f>'[1]PulpPaperPrint'!G17</f>
        <v>0</v>
      </c>
      <c r="H17" s="16">
        <f>'[1]PulpPaperPrint'!H17</f>
        <v>0</v>
      </c>
      <c r="I17" s="16">
        <f>'[1]PulpPaperPrint'!I17</f>
        <v>11.918392716591509</v>
      </c>
      <c r="J17" s="16">
        <f>'[1]PulpPaperPrint'!J17</f>
        <v>102.77029530496598</v>
      </c>
      <c r="K17" s="16">
        <f>'[1]PulpPaperPrint'!K17</f>
        <v>2526.8406746711294</v>
      </c>
      <c r="L17" s="16">
        <f>'[1]PulpPaperPrint'!L17</f>
        <v>2806.8282640390016</v>
      </c>
      <c r="M17" s="16">
        <f>'[1]PulpPaperPrint'!M17</f>
        <v>0</v>
      </c>
      <c r="N17" s="16">
        <f>'[1]PulpPaperPrint'!N17</f>
        <v>147.062101708454</v>
      </c>
      <c r="O17" s="17">
        <f t="shared" si="0"/>
        <v>22847.383492406356</v>
      </c>
      <c r="Q17" s="15">
        <v>2000</v>
      </c>
      <c r="R17" s="16">
        <f>'[1]PulpPaperPrint'!AF17</f>
        <v>964.4695483287159</v>
      </c>
      <c r="S17" s="16">
        <f>'[1]PulpPaperPrint'!AG17</f>
        <v>5845.8934146814945</v>
      </c>
      <c r="T17" s="16">
        <f>'[1]PulpPaperPrint'!AH17</f>
        <v>6620.535966184481</v>
      </c>
      <c r="U17" s="16">
        <f>'[1]PulpPaperPrint'!AI17</f>
        <v>3895.4131436809457</v>
      </c>
      <c r="V17" s="16">
        <f>'[1]PulpPaperPrint'!AJ17</f>
        <v>0</v>
      </c>
      <c r="W17" s="16">
        <f>'[1]PulpPaperPrint'!AK17</f>
        <v>0</v>
      </c>
      <c r="X17" s="16">
        <f>'[1]PulpPaperPrint'!AL17</f>
        <v>11.918392716591509</v>
      </c>
      <c r="Y17" s="16">
        <f>'[1]PulpPaperPrint'!AM17</f>
        <v>102.77029530496598</v>
      </c>
      <c r="Z17" s="16">
        <f>'[1]PulpPaperPrint'!AN17</f>
        <v>2533.1557574750445</v>
      </c>
      <c r="AA17" s="16">
        <f>'[1]PulpPaperPrint'!AO17</f>
        <v>2811.7964108350875</v>
      </c>
      <c r="AB17" s="16">
        <f>'[1]PulpPaperPrint'!AP17</f>
        <v>0</v>
      </c>
      <c r="AC17" s="16">
        <f>'[1]PulpPaperPrint'!AQ17</f>
        <v>150.7471405526812</v>
      </c>
      <c r="AD17" s="17">
        <f t="shared" si="1"/>
        <v>22936.70006976001</v>
      </c>
    </row>
    <row r="18" spans="2:30" ht="12.75">
      <c r="B18" s="15">
        <v>2001</v>
      </c>
      <c r="C18" s="16">
        <f>'[1]PulpPaperPrint'!C18</f>
        <v>919.9976793145652</v>
      </c>
      <c r="D18" s="16">
        <f>'[1]PulpPaperPrint'!D18</f>
        <v>6079.558507633212</v>
      </c>
      <c r="E18" s="16">
        <f>'[1]PulpPaperPrint'!E18</f>
        <v>6840.290238997981</v>
      </c>
      <c r="F18" s="16">
        <f>'[1]PulpPaperPrint'!F18</f>
        <v>3767.123168936513</v>
      </c>
      <c r="G18" s="16">
        <f>'[1]PulpPaperPrint'!G18</f>
        <v>0</v>
      </c>
      <c r="H18" s="16">
        <f>'[1]PulpPaperPrint'!H18</f>
        <v>0</v>
      </c>
      <c r="I18" s="16">
        <f>'[1]PulpPaperPrint'!I18</f>
        <v>13.466615186048728</v>
      </c>
      <c r="J18" s="16">
        <f>'[1]PulpPaperPrint'!J18</f>
        <v>99.61690923178827</v>
      </c>
      <c r="K18" s="16">
        <f>'[1]PulpPaperPrint'!K18</f>
        <v>2621.5532637355077</v>
      </c>
      <c r="L18" s="16">
        <f>'[1]PulpPaperPrint'!L18</f>
        <v>2605.631933376418</v>
      </c>
      <c r="M18" s="16">
        <f>'[1]PulpPaperPrint'!M18</f>
        <v>0</v>
      </c>
      <c r="N18" s="16">
        <f>'[1]PulpPaperPrint'!N18</f>
        <v>120.62837994695752</v>
      </c>
      <c r="O18" s="17">
        <f t="shared" si="0"/>
        <v>23067.866696358986</v>
      </c>
      <c r="Q18" s="15">
        <v>2001</v>
      </c>
      <c r="R18" s="16">
        <f>'[1]PulpPaperPrint'!AF18</f>
        <v>934.0538443533833</v>
      </c>
      <c r="S18" s="16">
        <f>'[1]PulpPaperPrint'!AG18</f>
        <v>6104.258915160721</v>
      </c>
      <c r="T18" s="16">
        <f>'[1]PulpPaperPrint'!AH18</f>
        <v>6843.939409975609</v>
      </c>
      <c r="U18" s="16">
        <f>'[1]PulpPaperPrint'!AI18</f>
        <v>3772.0363673801457</v>
      </c>
      <c r="V18" s="16">
        <f>'[1]PulpPaperPrint'!AJ18</f>
        <v>0</v>
      </c>
      <c r="W18" s="16">
        <f>'[1]PulpPaperPrint'!AK18</f>
        <v>0</v>
      </c>
      <c r="X18" s="16">
        <f>'[1]PulpPaperPrint'!AL18</f>
        <v>13.466615186048728</v>
      </c>
      <c r="Y18" s="16">
        <f>'[1]PulpPaperPrint'!AM18</f>
        <v>99.61690923178827</v>
      </c>
      <c r="Z18" s="16">
        <f>'[1]PulpPaperPrint'!AN18</f>
        <v>2625.5306342076133</v>
      </c>
      <c r="AA18" s="16">
        <f>'[1]PulpPaperPrint'!AO18</f>
        <v>2608.8352650771585</v>
      </c>
      <c r="AB18" s="16">
        <f>'[1]PulpPaperPrint'!AP18</f>
        <v>0</v>
      </c>
      <c r="AC18" s="16">
        <f>'[1]PulpPaperPrint'!AQ18</f>
        <v>122.77692980955402</v>
      </c>
      <c r="AD18" s="17">
        <f t="shared" si="1"/>
        <v>23124.514890382023</v>
      </c>
    </row>
    <row r="19" spans="2:30" ht="12.75">
      <c r="B19" s="15">
        <v>2002</v>
      </c>
      <c r="C19" s="16">
        <f>'[1]PulpPaperPrint'!C19</f>
        <v>901.7211961450934</v>
      </c>
      <c r="D19" s="16">
        <f>'[1]PulpPaperPrint'!D19</f>
        <v>6415.019855226605</v>
      </c>
      <c r="E19" s="16">
        <f>'[1]PulpPaperPrint'!E19</f>
        <v>7056.300964090088</v>
      </c>
      <c r="F19" s="16">
        <f>'[1]PulpPaperPrint'!F19</f>
        <v>3764.08844076697</v>
      </c>
      <c r="G19" s="16">
        <f>'[1]PulpPaperPrint'!G19</f>
        <v>0</v>
      </c>
      <c r="H19" s="16">
        <f>'[1]PulpPaperPrint'!H19</f>
        <v>0</v>
      </c>
      <c r="I19" s="16">
        <f>'[1]PulpPaperPrint'!I19</f>
        <v>13.97667311738055</v>
      </c>
      <c r="J19" s="16">
        <f>'[1]PulpPaperPrint'!J19</f>
        <v>100.72621490639894</v>
      </c>
      <c r="K19" s="16">
        <f>'[1]PulpPaperPrint'!K19</f>
        <v>2471.081743487504</v>
      </c>
      <c r="L19" s="16">
        <f>'[1]PulpPaperPrint'!L19</f>
        <v>2548.4896956620505</v>
      </c>
      <c r="M19" s="16">
        <f>'[1]PulpPaperPrint'!M19</f>
        <v>0</v>
      </c>
      <c r="N19" s="16">
        <f>'[1]PulpPaperPrint'!N19</f>
        <v>176.5038653405711</v>
      </c>
      <c r="O19" s="17">
        <f t="shared" si="0"/>
        <v>23447.908648742658</v>
      </c>
      <c r="Q19" s="15">
        <v>2002</v>
      </c>
      <c r="R19" s="16">
        <f>'[1]PulpPaperPrint'!AF19</f>
        <v>920.0878960789119</v>
      </c>
      <c r="S19" s="16">
        <f>'[1]PulpPaperPrint'!AG19</f>
        <v>6447.674903887598</v>
      </c>
      <c r="T19" s="16">
        <f>'[1]PulpPaperPrint'!AH19</f>
        <v>7060.996760948451</v>
      </c>
      <c r="U19" s="16">
        <f>'[1]PulpPaperPrint'!AI19</f>
        <v>3770.6437405017828</v>
      </c>
      <c r="V19" s="16">
        <f>'[1]PulpPaperPrint'!AJ19</f>
        <v>0</v>
      </c>
      <c r="W19" s="16">
        <f>'[1]PulpPaperPrint'!AK19</f>
        <v>0</v>
      </c>
      <c r="X19" s="16">
        <f>'[1]PulpPaperPrint'!AL19</f>
        <v>13.97667311738055</v>
      </c>
      <c r="Y19" s="16">
        <f>'[1]PulpPaperPrint'!AM19</f>
        <v>100.72621490639894</v>
      </c>
      <c r="Z19" s="16">
        <f>'[1]PulpPaperPrint'!AN19</f>
        <v>2475.6949032239395</v>
      </c>
      <c r="AA19" s="16">
        <f>'[1]PulpPaperPrint'!AO19</f>
        <v>2552.761020184631</v>
      </c>
      <c r="AB19" s="16">
        <f>'[1]PulpPaperPrint'!AP19</f>
        <v>0</v>
      </c>
      <c r="AC19" s="16">
        <f>'[1]PulpPaperPrint'!AQ19</f>
        <v>180.06933747200367</v>
      </c>
      <c r="AD19" s="17">
        <f t="shared" si="1"/>
        <v>23522.631450321092</v>
      </c>
    </row>
    <row r="20" spans="2:30" ht="12.75">
      <c r="B20" s="15">
        <v>2003</v>
      </c>
      <c r="C20" s="16">
        <f>'[1]PulpPaperPrint'!C20</f>
        <v>899.0124579245074</v>
      </c>
      <c r="D20" s="16">
        <f>'[1]PulpPaperPrint'!D20</f>
        <v>6305.436734581275</v>
      </c>
      <c r="E20" s="16">
        <f>'[1]PulpPaperPrint'!E20</f>
        <v>7006.755667807766</v>
      </c>
      <c r="F20" s="16">
        <f>'[1]PulpPaperPrint'!F20</f>
        <v>3815.4787636629862</v>
      </c>
      <c r="G20" s="16">
        <f>'[1]PulpPaperPrint'!G20</f>
        <v>0</v>
      </c>
      <c r="H20" s="16">
        <f>'[1]PulpPaperPrint'!H20</f>
        <v>0</v>
      </c>
      <c r="I20" s="16">
        <f>'[1]PulpPaperPrint'!I20</f>
        <v>14.88031105484585</v>
      </c>
      <c r="J20" s="16">
        <f>'[1]PulpPaperPrint'!J20</f>
        <v>101.74837732269586</v>
      </c>
      <c r="K20" s="16">
        <f>'[1]PulpPaperPrint'!K20</f>
        <v>2374.2213667448746</v>
      </c>
      <c r="L20" s="16">
        <f>'[1]PulpPaperPrint'!L20</f>
        <v>2890.428114418531</v>
      </c>
      <c r="M20" s="16">
        <f>'[1]PulpPaperPrint'!M20</f>
        <v>0</v>
      </c>
      <c r="N20" s="16">
        <f>'[1]PulpPaperPrint'!N20</f>
        <v>130.0736106488818</v>
      </c>
      <c r="O20" s="17">
        <f t="shared" si="0"/>
        <v>23538.03540416636</v>
      </c>
      <c r="Q20" s="15">
        <v>2003</v>
      </c>
      <c r="R20" s="16">
        <f>'[1]PulpPaperPrint'!AF20</f>
        <v>908.118665030706</v>
      </c>
      <c r="S20" s="16">
        <f>'[1]PulpPaperPrint'!AG20</f>
        <v>6321.867305789447</v>
      </c>
      <c r="T20" s="16">
        <f>'[1]PulpPaperPrint'!AH20</f>
        <v>7009.078781293791</v>
      </c>
      <c r="U20" s="16">
        <f>'[1]PulpPaperPrint'!AI20</f>
        <v>3818.7850201065357</v>
      </c>
      <c r="V20" s="16">
        <f>'[1]PulpPaperPrint'!AJ20</f>
        <v>0</v>
      </c>
      <c r="W20" s="16">
        <f>'[1]PulpPaperPrint'!AK20</f>
        <v>0</v>
      </c>
      <c r="X20" s="16">
        <f>'[1]PulpPaperPrint'!AL20</f>
        <v>14.88031105484585</v>
      </c>
      <c r="Y20" s="16">
        <f>'[1]PulpPaperPrint'!AM20</f>
        <v>101.74837732269586</v>
      </c>
      <c r="Z20" s="16">
        <f>'[1]PulpPaperPrint'!AN20</f>
        <v>2376.265226791568</v>
      </c>
      <c r="AA20" s="16">
        <f>'[1]PulpPaperPrint'!AO20</f>
        <v>2892.5817616959393</v>
      </c>
      <c r="AB20" s="16">
        <f>'[1]PulpPaperPrint'!AP20</f>
        <v>0</v>
      </c>
      <c r="AC20" s="16">
        <f>'[1]PulpPaperPrint'!AQ20</f>
        <v>131.61507116877536</v>
      </c>
      <c r="AD20" s="17">
        <f t="shared" si="1"/>
        <v>23574.940520254306</v>
      </c>
    </row>
    <row r="21" spans="2:30" ht="12.75">
      <c r="B21" s="15">
        <v>2004</v>
      </c>
      <c r="C21" s="16">
        <f>'[1]PulpPaperPrint'!C21</f>
        <v>886.8606365963641</v>
      </c>
      <c r="D21" s="16">
        <f>'[1]PulpPaperPrint'!D21</f>
        <v>5237.318794073315</v>
      </c>
      <c r="E21" s="16">
        <f>'[1]PulpPaperPrint'!E21</f>
        <v>7297.68661195092</v>
      </c>
      <c r="F21" s="16">
        <f>'[1]PulpPaperPrint'!F21</f>
        <v>3636.6204958582985</v>
      </c>
      <c r="G21" s="16">
        <f>'[1]PulpPaperPrint'!G21</f>
        <v>0</v>
      </c>
      <c r="H21" s="16">
        <f>'[1]PulpPaperPrint'!H21</f>
        <v>0</v>
      </c>
      <c r="I21" s="16">
        <f>'[1]PulpPaperPrint'!I21</f>
        <v>14.863507584834457</v>
      </c>
      <c r="J21" s="16">
        <f>'[1]PulpPaperPrint'!J21</f>
        <v>98.75013787057534</v>
      </c>
      <c r="K21" s="16">
        <f>'[1]PulpPaperPrint'!K21</f>
        <v>2268.8359322258248</v>
      </c>
      <c r="L21" s="16">
        <f>'[1]PulpPaperPrint'!L21</f>
        <v>2730.1483302596034</v>
      </c>
      <c r="M21" s="16">
        <f>'[1]PulpPaperPrint'!M21</f>
        <v>0</v>
      </c>
      <c r="N21" s="16">
        <f>'[1]PulpPaperPrint'!N21</f>
        <v>111.84285029126767</v>
      </c>
      <c r="O21" s="17">
        <f t="shared" si="0"/>
        <v>22282.92729671101</v>
      </c>
      <c r="Q21" s="15">
        <v>2004</v>
      </c>
      <c r="R21" s="16">
        <f>'[1]PulpPaperPrint'!AF21</f>
        <v>896.5926098870542</v>
      </c>
      <c r="S21" s="16">
        <f>'[1]PulpPaperPrint'!AG21</f>
        <v>5254.932661414644</v>
      </c>
      <c r="T21" s="16">
        <f>'[1]PulpPaperPrint'!AH21</f>
        <v>7300.153750655649</v>
      </c>
      <c r="U21" s="16">
        <f>'[1]PulpPaperPrint'!AI21</f>
        <v>3640.162888044623</v>
      </c>
      <c r="V21" s="16">
        <f>'[1]PulpPaperPrint'!AJ21</f>
        <v>0</v>
      </c>
      <c r="W21" s="16">
        <f>'[1]PulpPaperPrint'!AK21</f>
        <v>0</v>
      </c>
      <c r="X21" s="16">
        <f>'[1]PulpPaperPrint'!AL21</f>
        <v>15.680561878925387</v>
      </c>
      <c r="Y21" s="16">
        <f>'[1]PulpPaperPrint'!AM21</f>
        <v>98.75013787057534</v>
      </c>
      <c r="Z21" s="16">
        <f>'[1]PulpPaperPrint'!AN21</f>
        <v>2271.0702671286303</v>
      </c>
      <c r="AA21" s="16">
        <f>'[1]PulpPaperPrint'!AO21</f>
        <v>2732.4548922914873</v>
      </c>
      <c r="AB21" s="16">
        <f>'[1]PulpPaperPrint'!AP21</f>
        <v>0</v>
      </c>
      <c r="AC21" s="16">
        <f>'[1]PulpPaperPrint'!AQ21</f>
        <v>113.36231722011892</v>
      </c>
      <c r="AD21" s="17">
        <f t="shared" si="1"/>
        <v>22323.16008639171</v>
      </c>
    </row>
    <row r="22" spans="2:30" ht="12.75">
      <c r="B22" s="15">
        <v>2005</v>
      </c>
      <c r="C22" s="16">
        <f>'[1]PulpPaperPrint'!C22</f>
        <v>884.2665573893755</v>
      </c>
      <c r="D22" s="16">
        <f>'[1]PulpPaperPrint'!D22</f>
        <v>5524.4845038100775</v>
      </c>
      <c r="E22" s="16">
        <f>'[1]PulpPaperPrint'!E22</f>
        <v>7409.485112812319</v>
      </c>
      <c r="F22" s="16">
        <f>'[1]PulpPaperPrint'!F22</f>
        <v>3492.309208413542</v>
      </c>
      <c r="G22" s="16">
        <f>'[1]PulpPaperPrint'!G22</f>
        <v>0</v>
      </c>
      <c r="H22" s="16">
        <f>'[1]PulpPaperPrint'!H22</f>
        <v>0</v>
      </c>
      <c r="I22" s="16">
        <f>'[1]PulpPaperPrint'!I22</f>
        <v>16.692104732856528</v>
      </c>
      <c r="J22" s="16">
        <f>'[1]PulpPaperPrint'!J22</f>
        <v>96.86363272014805</v>
      </c>
      <c r="K22" s="16">
        <f>'[1]PulpPaperPrint'!K22</f>
        <v>2205.478053039328</v>
      </c>
      <c r="L22" s="16">
        <f>'[1]PulpPaperPrint'!L22</f>
        <v>2936.091497348446</v>
      </c>
      <c r="M22" s="16">
        <f>'[1]PulpPaperPrint'!M22</f>
        <v>0</v>
      </c>
      <c r="N22" s="16">
        <f>'[1]PulpPaperPrint'!N22</f>
        <v>102.23922950700032</v>
      </c>
      <c r="O22" s="17">
        <f t="shared" si="0"/>
        <v>22667.909899773094</v>
      </c>
      <c r="Q22" s="15">
        <v>2005</v>
      </c>
      <c r="R22" s="16">
        <f>'[1]PulpPaperPrint'!AF22</f>
        <v>886.9802284317932</v>
      </c>
      <c r="S22" s="16">
        <f>'[1]PulpPaperPrint'!AG22</f>
        <v>5529.451349619466</v>
      </c>
      <c r="T22" s="16">
        <f>'[1]PulpPaperPrint'!AH22</f>
        <v>7410.17483597998</v>
      </c>
      <c r="U22" s="16">
        <f>'[1]PulpPaperPrint'!AI22</f>
        <v>3493.3054910507994</v>
      </c>
      <c r="V22" s="16">
        <f>'[1]PulpPaperPrint'!AJ22</f>
        <v>0</v>
      </c>
      <c r="W22" s="16">
        <f>'[1]PulpPaperPrint'!AK22</f>
        <v>0</v>
      </c>
      <c r="X22" s="16">
        <f>'[1]PulpPaperPrint'!AL22</f>
        <v>16.941808001169417</v>
      </c>
      <c r="Y22" s="16">
        <f>'[1]PulpPaperPrint'!AM22</f>
        <v>96.86363272014805</v>
      </c>
      <c r="Z22" s="16">
        <f>'[1]PulpPaperPrint'!AN22</f>
        <v>2206.10090273745</v>
      </c>
      <c r="AA22" s="16">
        <f>'[1]PulpPaperPrint'!AO22</f>
        <v>2936.739993879017</v>
      </c>
      <c r="AB22" s="16">
        <f>'[1]PulpPaperPrint'!AP22</f>
        <v>0</v>
      </c>
      <c r="AC22" s="16">
        <f>'[1]PulpPaperPrint'!AQ22</f>
        <v>102.6484997974712</v>
      </c>
      <c r="AD22" s="17">
        <f t="shared" si="1"/>
        <v>22679.206742217295</v>
      </c>
    </row>
    <row r="23" spans="2:30" ht="12.75">
      <c r="B23" s="15">
        <v>2006</v>
      </c>
      <c r="C23" s="16">
        <f>'[1]PulpPaperPrint'!C23</f>
        <v>856.2195674061235</v>
      </c>
      <c r="D23" s="16">
        <f>'[1]PulpPaperPrint'!D23</f>
        <v>4174.101039825456</v>
      </c>
      <c r="E23" s="16">
        <f>'[1]PulpPaperPrint'!E23</f>
        <v>6594.1489565532775</v>
      </c>
      <c r="F23" s="16">
        <f>'[1]PulpPaperPrint'!F23</f>
        <v>3298.5773261577024</v>
      </c>
      <c r="G23" s="16">
        <f>'[1]PulpPaperPrint'!G23</f>
        <v>0</v>
      </c>
      <c r="H23" s="16">
        <f>'[1]PulpPaperPrint'!H23</f>
        <v>0</v>
      </c>
      <c r="I23" s="16">
        <f>'[1]PulpPaperPrint'!I23</f>
        <v>17.372770168060143</v>
      </c>
      <c r="J23" s="16">
        <f>'[1]PulpPaperPrint'!J23</f>
        <v>92.95891528143913</v>
      </c>
      <c r="K23" s="16">
        <f>'[1]PulpPaperPrint'!K23</f>
        <v>2353.5547515287417</v>
      </c>
      <c r="L23" s="16">
        <f>'[1]PulpPaperPrint'!L23</f>
        <v>3351.7556629864384</v>
      </c>
      <c r="M23" s="16">
        <f>'[1]PulpPaperPrint'!M23</f>
        <v>0</v>
      </c>
      <c r="N23" s="16">
        <f>'[1]PulpPaperPrint'!N23</f>
        <v>97.60852260073622</v>
      </c>
      <c r="O23" s="17">
        <f t="shared" si="0"/>
        <v>20836.297512507972</v>
      </c>
      <c r="Q23" s="15">
        <v>2006</v>
      </c>
      <c r="R23" s="16">
        <f>'[1]PulpPaperPrint'!AF23</f>
        <v>869.340309068616</v>
      </c>
      <c r="S23" s="16">
        <f>'[1]PulpPaperPrint'!AG23</f>
        <v>4198.120393286286</v>
      </c>
      <c r="T23" s="16">
        <f>'[1]PulpPaperPrint'!AH23</f>
        <v>6597.47466798709</v>
      </c>
      <c r="U23" s="16">
        <f>'[1]PulpPaperPrint'!AI23</f>
        <v>3303.353130520369</v>
      </c>
      <c r="V23" s="16">
        <f>'[1]PulpPaperPrint'!AJ23</f>
        <v>0</v>
      </c>
      <c r="W23" s="16">
        <f>'[1]PulpPaperPrint'!AK23</f>
        <v>0</v>
      </c>
      <c r="X23" s="16">
        <f>'[1]PulpPaperPrint'!AL23</f>
        <v>18.708629193105068</v>
      </c>
      <c r="Y23" s="16">
        <f>'[1]PulpPaperPrint'!AM23</f>
        <v>92.95891528143913</v>
      </c>
      <c r="Z23" s="16">
        <f>'[1]PulpPaperPrint'!AN23</f>
        <v>2363.299921611253</v>
      </c>
      <c r="AA23" s="16">
        <f>'[1]PulpPaperPrint'!AO23</f>
        <v>3354.868469081015</v>
      </c>
      <c r="AB23" s="16">
        <f>'[1]PulpPaperPrint'!AP23</f>
        <v>0</v>
      </c>
      <c r="AC23" s="16">
        <f>'[1]PulpPaperPrint'!AQ23</f>
        <v>99.56575638229897</v>
      </c>
      <c r="AD23" s="17">
        <f t="shared" si="1"/>
        <v>20897.69019241147</v>
      </c>
    </row>
    <row r="24" spans="2:30" ht="12.75">
      <c r="B24" s="15">
        <v>2007</v>
      </c>
      <c r="C24" s="16">
        <f>'[1]PulpPaperPrint'!C24</f>
        <v>0</v>
      </c>
      <c r="D24" s="16">
        <f>'[1]PulpPaperPrint'!D24</f>
        <v>0</v>
      </c>
      <c r="E24" s="16">
        <f>'[1]PulpPaperPrint'!E24</f>
        <v>0</v>
      </c>
      <c r="F24" s="16">
        <f>'[1]PulpPaperPrint'!F24</f>
        <v>0</v>
      </c>
      <c r="G24" s="16">
        <f>'[1]PulpPaperPrint'!G24</f>
        <v>0</v>
      </c>
      <c r="H24" s="16">
        <f>'[1]PulpPaperPrint'!H24</f>
        <v>0</v>
      </c>
      <c r="I24" s="16">
        <f>'[1]PulpPaperPrint'!I24</f>
        <v>0</v>
      </c>
      <c r="J24" s="16">
        <f>'[1]PulpPaperPrint'!J24</f>
        <v>0</v>
      </c>
      <c r="K24" s="16">
        <f>'[1]PulpPaperPrint'!K24</f>
        <v>0</v>
      </c>
      <c r="L24" s="16">
        <f>'[1]PulpPaperPrint'!L24</f>
        <v>0</v>
      </c>
      <c r="M24" s="16">
        <f>'[1]PulpPaperPrint'!M24</f>
        <v>0</v>
      </c>
      <c r="N24" s="16">
        <f>'[1]PulpPaperPrint'!N24</f>
        <v>0</v>
      </c>
      <c r="O24" s="17">
        <f t="shared" si="0"/>
        <v>0</v>
      </c>
      <c r="Q24" s="15">
        <v>2007</v>
      </c>
      <c r="R24" s="16">
        <f>'[1]PulpPaperPrint'!AF24</f>
        <v>0</v>
      </c>
      <c r="S24" s="16">
        <f>'[1]PulpPaperPrint'!AG24</f>
        <v>0</v>
      </c>
      <c r="T24" s="16">
        <f>'[1]PulpPaperPrint'!AH24</f>
        <v>0</v>
      </c>
      <c r="U24" s="16">
        <f>'[1]PulpPaperPrint'!AI24</f>
        <v>0</v>
      </c>
      <c r="V24" s="16">
        <f>'[1]PulpPaperPrint'!AJ24</f>
        <v>0</v>
      </c>
      <c r="W24" s="16">
        <f>'[1]PulpPaperPrint'!AK24</f>
        <v>0</v>
      </c>
      <c r="X24" s="16">
        <f>'[1]PulpPaperPrint'!AL24</f>
        <v>0</v>
      </c>
      <c r="Y24" s="16">
        <f>'[1]PulpPaperPrint'!AM24</f>
        <v>0</v>
      </c>
      <c r="Z24" s="16">
        <f>'[1]PulpPaperPrint'!AN24</f>
        <v>0</v>
      </c>
      <c r="AA24" s="16">
        <f>'[1]PulpPaperPrint'!AO24</f>
        <v>0</v>
      </c>
      <c r="AB24" s="16">
        <f>'[1]PulpPaperPrint'!AP24</f>
        <v>0</v>
      </c>
      <c r="AC24" s="16">
        <f>'[1]PulpPaperPrint'!AQ24</f>
        <v>0</v>
      </c>
      <c r="AD24" s="17">
        <f t="shared" si="1"/>
        <v>0</v>
      </c>
    </row>
    <row r="25" spans="2:30" ht="12.75">
      <c r="B25" s="15">
        <v>2008</v>
      </c>
      <c r="C25" s="16">
        <f>'[1]PulpPaperPrint'!C25</f>
        <v>0</v>
      </c>
      <c r="D25" s="16">
        <f>'[1]PulpPaperPrint'!D25</f>
        <v>0</v>
      </c>
      <c r="E25" s="16">
        <f>'[1]PulpPaperPrint'!E25</f>
        <v>0</v>
      </c>
      <c r="F25" s="16">
        <f>'[1]PulpPaperPrint'!F25</f>
        <v>0</v>
      </c>
      <c r="G25" s="16">
        <f>'[1]PulpPaperPrint'!G25</f>
        <v>0</v>
      </c>
      <c r="H25" s="16">
        <f>'[1]PulpPaperPrint'!H25</f>
        <v>0</v>
      </c>
      <c r="I25" s="16">
        <f>'[1]PulpPaperPrint'!I25</f>
        <v>0</v>
      </c>
      <c r="J25" s="16">
        <f>'[1]PulpPaperPrint'!J25</f>
        <v>0</v>
      </c>
      <c r="K25" s="16">
        <f>'[1]PulpPaperPrint'!K25</f>
        <v>0</v>
      </c>
      <c r="L25" s="16">
        <f>'[1]PulpPaperPrint'!L25</f>
        <v>0</v>
      </c>
      <c r="M25" s="16">
        <f>'[1]PulpPaperPrint'!M25</f>
        <v>0</v>
      </c>
      <c r="N25" s="16">
        <f>'[1]PulpPaperPrint'!N25</f>
        <v>0</v>
      </c>
      <c r="O25" s="17">
        <f t="shared" si="0"/>
        <v>0</v>
      </c>
      <c r="Q25" s="15">
        <v>2008</v>
      </c>
      <c r="R25" s="16">
        <f>'[1]PulpPaperPrint'!AF25</f>
        <v>0</v>
      </c>
      <c r="S25" s="16">
        <f>'[1]PulpPaperPrint'!AG25</f>
        <v>0</v>
      </c>
      <c r="T25" s="16">
        <f>'[1]PulpPaperPrint'!AH25</f>
        <v>0</v>
      </c>
      <c r="U25" s="16">
        <f>'[1]PulpPaperPrint'!AI25</f>
        <v>0</v>
      </c>
      <c r="V25" s="16">
        <f>'[1]PulpPaperPrint'!AJ25</f>
        <v>0</v>
      </c>
      <c r="W25" s="16">
        <f>'[1]PulpPaperPrint'!AK25</f>
        <v>0</v>
      </c>
      <c r="X25" s="16">
        <f>'[1]PulpPaperPrint'!AL25</f>
        <v>0</v>
      </c>
      <c r="Y25" s="16">
        <f>'[1]PulpPaperPrint'!AM25</f>
        <v>0</v>
      </c>
      <c r="Z25" s="16">
        <f>'[1]PulpPaperPrint'!AN25</f>
        <v>0</v>
      </c>
      <c r="AA25" s="16">
        <f>'[1]PulpPaperPrint'!AO25</f>
        <v>0</v>
      </c>
      <c r="AB25" s="16">
        <f>'[1]PulpPaperPrint'!AP25</f>
        <v>0</v>
      </c>
      <c r="AC25" s="16">
        <f>'[1]PulpPaperPrint'!AQ25</f>
        <v>0</v>
      </c>
      <c r="AD25" s="17">
        <f t="shared" si="1"/>
        <v>0</v>
      </c>
    </row>
    <row r="26" spans="2:30" ht="12.75">
      <c r="B26" s="15">
        <v>2009</v>
      </c>
      <c r="C26" s="16">
        <f>'[1]PulpPaperPrint'!C26</f>
        <v>0</v>
      </c>
      <c r="D26" s="16">
        <f>'[1]PulpPaperPrint'!D26</f>
        <v>0</v>
      </c>
      <c r="E26" s="16">
        <f>'[1]PulpPaperPrint'!E26</f>
        <v>0</v>
      </c>
      <c r="F26" s="16">
        <f>'[1]PulpPaperPrint'!F26</f>
        <v>0</v>
      </c>
      <c r="G26" s="16">
        <f>'[1]PulpPaperPrint'!G26</f>
        <v>0</v>
      </c>
      <c r="H26" s="16">
        <f>'[1]PulpPaperPrint'!H26</f>
        <v>0</v>
      </c>
      <c r="I26" s="16">
        <f>'[1]PulpPaperPrint'!I26</f>
        <v>0</v>
      </c>
      <c r="J26" s="16">
        <f>'[1]PulpPaperPrint'!J26</f>
        <v>0</v>
      </c>
      <c r="K26" s="16">
        <f>'[1]PulpPaperPrint'!K26</f>
        <v>0</v>
      </c>
      <c r="L26" s="16">
        <f>'[1]PulpPaperPrint'!L26</f>
        <v>0</v>
      </c>
      <c r="M26" s="16">
        <f>'[1]PulpPaperPrint'!M26</f>
        <v>0</v>
      </c>
      <c r="N26" s="16">
        <f>'[1]PulpPaperPrint'!N26</f>
        <v>0</v>
      </c>
      <c r="O26" s="17">
        <f t="shared" si="0"/>
        <v>0</v>
      </c>
      <c r="Q26" s="15">
        <v>2009</v>
      </c>
      <c r="R26" s="16">
        <f>'[1]PulpPaperPrint'!AF26</f>
        <v>0</v>
      </c>
      <c r="S26" s="16">
        <f>'[1]PulpPaperPrint'!AG26</f>
        <v>0</v>
      </c>
      <c r="T26" s="16">
        <f>'[1]PulpPaperPrint'!AH26</f>
        <v>0</v>
      </c>
      <c r="U26" s="16">
        <f>'[1]PulpPaperPrint'!AI26</f>
        <v>0</v>
      </c>
      <c r="V26" s="16">
        <f>'[1]PulpPaperPrint'!AJ26</f>
        <v>0</v>
      </c>
      <c r="W26" s="16">
        <f>'[1]PulpPaperPrint'!AK26</f>
        <v>0</v>
      </c>
      <c r="X26" s="16">
        <f>'[1]PulpPaperPrint'!AL26</f>
        <v>0</v>
      </c>
      <c r="Y26" s="16">
        <f>'[1]PulpPaperPrint'!AM26</f>
        <v>0</v>
      </c>
      <c r="Z26" s="16">
        <f>'[1]PulpPaperPrint'!AN26</f>
        <v>0</v>
      </c>
      <c r="AA26" s="16">
        <f>'[1]PulpPaperPrint'!AO26</f>
        <v>0</v>
      </c>
      <c r="AB26" s="16">
        <f>'[1]PulpPaperPrint'!AP26</f>
        <v>0</v>
      </c>
      <c r="AC26" s="16">
        <f>'[1]PulpPaperPrint'!AQ26</f>
        <v>0</v>
      </c>
      <c r="AD26" s="17">
        <f t="shared" si="1"/>
        <v>0</v>
      </c>
    </row>
    <row r="27" spans="2:30" ht="12.75">
      <c r="B27" s="15">
        <v>2010</v>
      </c>
      <c r="C27" s="16">
        <f>'[1]PulpPaperPrint'!C27</f>
        <v>0</v>
      </c>
      <c r="D27" s="16">
        <f>'[1]PulpPaperPrint'!D27</f>
        <v>0</v>
      </c>
      <c r="E27" s="16">
        <f>'[1]PulpPaperPrint'!E27</f>
        <v>0</v>
      </c>
      <c r="F27" s="16">
        <f>'[1]PulpPaperPrint'!F27</f>
        <v>0</v>
      </c>
      <c r="G27" s="16">
        <f>'[1]PulpPaperPrint'!G27</f>
        <v>0</v>
      </c>
      <c r="H27" s="16">
        <f>'[1]PulpPaperPrint'!H27</f>
        <v>0</v>
      </c>
      <c r="I27" s="16">
        <f>'[1]PulpPaperPrint'!I27</f>
        <v>0</v>
      </c>
      <c r="J27" s="16">
        <f>'[1]PulpPaperPrint'!J27</f>
        <v>0</v>
      </c>
      <c r="K27" s="16">
        <f>'[1]PulpPaperPrint'!K27</f>
        <v>0</v>
      </c>
      <c r="L27" s="16">
        <f>'[1]PulpPaperPrint'!L27</f>
        <v>0</v>
      </c>
      <c r="M27" s="16">
        <f>'[1]PulpPaperPrint'!M27</f>
        <v>0</v>
      </c>
      <c r="N27" s="16">
        <f>'[1]PulpPaperPrint'!N27</f>
        <v>0</v>
      </c>
      <c r="O27" s="17">
        <f t="shared" si="0"/>
        <v>0</v>
      </c>
      <c r="Q27" s="15">
        <v>2010</v>
      </c>
      <c r="R27" s="16">
        <f>'[1]PulpPaperPrint'!AF27</f>
        <v>0</v>
      </c>
      <c r="S27" s="16">
        <f>'[1]PulpPaperPrint'!AG27</f>
        <v>0</v>
      </c>
      <c r="T27" s="16">
        <f>'[1]PulpPaperPrint'!AH27</f>
        <v>0</v>
      </c>
      <c r="U27" s="16">
        <f>'[1]PulpPaperPrint'!AI27</f>
        <v>0</v>
      </c>
      <c r="V27" s="16">
        <f>'[1]PulpPaperPrint'!AJ27</f>
        <v>0</v>
      </c>
      <c r="W27" s="16">
        <f>'[1]PulpPaperPrint'!AK27</f>
        <v>0</v>
      </c>
      <c r="X27" s="16">
        <f>'[1]PulpPaperPrint'!AL27</f>
        <v>0</v>
      </c>
      <c r="Y27" s="16">
        <f>'[1]PulpPaperPrint'!AM27</f>
        <v>0</v>
      </c>
      <c r="Z27" s="16">
        <f>'[1]PulpPaperPrint'!AN27</f>
        <v>0</v>
      </c>
      <c r="AA27" s="16">
        <f>'[1]PulpPaperPrint'!AO27</f>
        <v>0</v>
      </c>
      <c r="AB27" s="16">
        <f>'[1]PulpPaperPrint'!AP27</f>
        <v>0</v>
      </c>
      <c r="AC27" s="16">
        <f>'[1]PulpPaperPrint'!AQ27</f>
        <v>0</v>
      </c>
      <c r="AD27" s="17">
        <f t="shared" si="1"/>
        <v>0</v>
      </c>
    </row>
    <row r="28" spans="2:30" ht="12.75">
      <c r="B28" s="15">
        <v>2011</v>
      </c>
      <c r="C28" s="16">
        <f>'[1]PulpPaperPrint'!C28</f>
        <v>0</v>
      </c>
      <c r="D28" s="16">
        <f>'[1]PulpPaperPrint'!D28</f>
        <v>0</v>
      </c>
      <c r="E28" s="16">
        <f>'[1]PulpPaperPrint'!E28</f>
        <v>0</v>
      </c>
      <c r="F28" s="16">
        <f>'[1]PulpPaperPrint'!F28</f>
        <v>0</v>
      </c>
      <c r="G28" s="16">
        <f>'[1]PulpPaperPrint'!G28</f>
        <v>0</v>
      </c>
      <c r="H28" s="16">
        <f>'[1]PulpPaperPrint'!H28</f>
        <v>0</v>
      </c>
      <c r="I28" s="16">
        <f>'[1]PulpPaperPrint'!I28</f>
        <v>0</v>
      </c>
      <c r="J28" s="16">
        <f>'[1]PulpPaperPrint'!J28</f>
        <v>0</v>
      </c>
      <c r="K28" s="16">
        <f>'[1]PulpPaperPrint'!K28</f>
        <v>0</v>
      </c>
      <c r="L28" s="16">
        <f>'[1]PulpPaperPrint'!L28</f>
        <v>0</v>
      </c>
      <c r="M28" s="16">
        <f>'[1]PulpPaperPrint'!M28</f>
        <v>0</v>
      </c>
      <c r="N28" s="16">
        <f>'[1]PulpPaperPrint'!N28</f>
        <v>0</v>
      </c>
      <c r="O28" s="17">
        <f t="shared" si="0"/>
        <v>0</v>
      </c>
      <c r="Q28" s="15">
        <v>2011</v>
      </c>
      <c r="R28" s="16">
        <f>'[1]PulpPaperPrint'!AF28</f>
        <v>0</v>
      </c>
      <c r="S28" s="16">
        <f>'[1]PulpPaperPrint'!AG28</f>
        <v>0</v>
      </c>
      <c r="T28" s="16">
        <f>'[1]PulpPaperPrint'!AH28</f>
        <v>0</v>
      </c>
      <c r="U28" s="16">
        <f>'[1]PulpPaperPrint'!AI28</f>
        <v>0</v>
      </c>
      <c r="V28" s="16">
        <f>'[1]PulpPaperPrint'!AJ28</f>
        <v>0</v>
      </c>
      <c r="W28" s="16">
        <f>'[1]PulpPaperPrint'!AK28</f>
        <v>0</v>
      </c>
      <c r="X28" s="16">
        <f>'[1]PulpPaperPrint'!AL28</f>
        <v>0</v>
      </c>
      <c r="Y28" s="16">
        <f>'[1]PulpPaperPrint'!AM28</f>
        <v>0</v>
      </c>
      <c r="Z28" s="16">
        <f>'[1]PulpPaperPrint'!AN28</f>
        <v>0</v>
      </c>
      <c r="AA28" s="16">
        <f>'[1]PulpPaperPrint'!AO28</f>
        <v>0</v>
      </c>
      <c r="AB28" s="16">
        <f>'[1]PulpPaperPrint'!AP28</f>
        <v>0</v>
      </c>
      <c r="AC28" s="16">
        <f>'[1]PulpPaperPrint'!AQ28</f>
        <v>0</v>
      </c>
      <c r="AD28" s="17">
        <f t="shared" si="1"/>
        <v>0</v>
      </c>
    </row>
    <row r="29" spans="2:30" ht="12.75">
      <c r="B29" s="15">
        <v>2012</v>
      </c>
      <c r="C29" s="16">
        <f>'[1]PulpPaperPrint'!C29</f>
        <v>0</v>
      </c>
      <c r="D29" s="16">
        <f>'[1]PulpPaperPrint'!D29</f>
        <v>0</v>
      </c>
      <c r="E29" s="16">
        <f>'[1]PulpPaperPrint'!E29</f>
        <v>0</v>
      </c>
      <c r="F29" s="16">
        <f>'[1]PulpPaperPrint'!F29</f>
        <v>0</v>
      </c>
      <c r="G29" s="16">
        <f>'[1]PulpPaperPrint'!G29</f>
        <v>0</v>
      </c>
      <c r="H29" s="16">
        <f>'[1]PulpPaperPrint'!H29</f>
        <v>0</v>
      </c>
      <c r="I29" s="16">
        <f>'[1]PulpPaperPrint'!I29</f>
        <v>0</v>
      </c>
      <c r="J29" s="16">
        <f>'[1]PulpPaperPrint'!J29</f>
        <v>0</v>
      </c>
      <c r="K29" s="16">
        <f>'[1]PulpPaperPrint'!K29</f>
        <v>0</v>
      </c>
      <c r="L29" s="16">
        <f>'[1]PulpPaperPrint'!L29</f>
        <v>0</v>
      </c>
      <c r="M29" s="16">
        <f>'[1]PulpPaperPrint'!M29</f>
        <v>0</v>
      </c>
      <c r="N29" s="16">
        <f>'[1]PulpPaperPrint'!N29</f>
        <v>0</v>
      </c>
      <c r="O29" s="17">
        <f t="shared" si="0"/>
        <v>0</v>
      </c>
      <c r="Q29" s="15">
        <v>2012</v>
      </c>
      <c r="R29" s="16">
        <f>'[1]PulpPaperPrint'!AF29</f>
        <v>0</v>
      </c>
      <c r="S29" s="16">
        <f>'[1]PulpPaperPrint'!AG29</f>
        <v>0</v>
      </c>
      <c r="T29" s="16">
        <f>'[1]PulpPaperPrint'!AH29</f>
        <v>0</v>
      </c>
      <c r="U29" s="16">
        <f>'[1]PulpPaperPrint'!AI29</f>
        <v>0</v>
      </c>
      <c r="V29" s="16">
        <f>'[1]PulpPaperPrint'!AJ29</f>
        <v>0</v>
      </c>
      <c r="W29" s="16">
        <f>'[1]PulpPaperPrint'!AK29</f>
        <v>0</v>
      </c>
      <c r="X29" s="16">
        <f>'[1]PulpPaperPrint'!AL29</f>
        <v>0</v>
      </c>
      <c r="Y29" s="16">
        <f>'[1]PulpPaperPrint'!AM29</f>
        <v>0</v>
      </c>
      <c r="Z29" s="16">
        <f>'[1]PulpPaperPrint'!AN29</f>
        <v>0</v>
      </c>
      <c r="AA29" s="16">
        <f>'[1]PulpPaperPrint'!AO29</f>
        <v>0</v>
      </c>
      <c r="AB29" s="16">
        <f>'[1]PulpPaperPrint'!AP29</f>
        <v>0</v>
      </c>
      <c r="AC29" s="16">
        <f>'[1]PulpPaperPrint'!AQ29</f>
        <v>0</v>
      </c>
      <c r="AD29" s="17">
        <f t="shared" si="1"/>
        <v>0</v>
      </c>
    </row>
    <row r="30" ht="12.75">
      <c r="O30" s="1"/>
    </row>
    <row r="31" spans="1:17" ht="12.75">
      <c r="A31" s="1" t="s">
        <v>16</v>
      </c>
      <c r="B31" s="14" t="s">
        <v>27</v>
      </c>
      <c r="O31" s="1"/>
      <c r="Q31" s="1" t="s">
        <v>29</v>
      </c>
    </row>
    <row r="32" ht="12.75">
      <c r="O32" s="1"/>
    </row>
    <row r="33" spans="2:30"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9" t="s">
        <v>5</v>
      </c>
      <c r="U33" s="19" t="s">
        <v>6</v>
      </c>
      <c r="V33" s="19" t="s">
        <v>7</v>
      </c>
      <c r="W33" s="18" t="s">
        <v>8</v>
      </c>
      <c r="X33" s="19" t="s">
        <v>9</v>
      </c>
      <c r="Y33" s="18" t="s">
        <v>10</v>
      </c>
      <c r="Z33" s="18" t="s">
        <v>11</v>
      </c>
      <c r="AA33" s="19" t="s">
        <v>12</v>
      </c>
      <c r="AB33" s="18" t="s">
        <v>13</v>
      </c>
      <c r="AC33" s="18" t="s">
        <v>14</v>
      </c>
      <c r="AD33" s="20" t="s">
        <v>24</v>
      </c>
    </row>
    <row r="34" spans="2:30" ht="12.75">
      <c r="B34" s="15">
        <v>1990</v>
      </c>
      <c r="C34" s="16">
        <f aca="true" t="shared" si="2" ref="C34:C56">C7*VLOOKUP($B34,Faktoren,2)/1000</f>
        <v>36.69811810459219</v>
      </c>
      <c r="D34" s="16">
        <f aca="true" t="shared" si="3" ref="D34:D56">D7*VLOOKUP($B34,Faktoren,3)/1000</f>
        <v>154.08961104315426</v>
      </c>
      <c r="E34" s="16">
        <f aca="true" t="shared" si="4" ref="E34:E56">E7*VLOOKUP($B34,Faktoren,4)/1000</f>
        <v>0</v>
      </c>
      <c r="F34" s="16">
        <f aca="true" t="shared" si="5" ref="F34:F56">F7*VLOOKUP($B34,Faktoren,5)/1000</f>
        <v>0</v>
      </c>
      <c r="G34" s="16">
        <f aca="true" t="shared" si="6" ref="G34:G56">G7*VLOOKUP($B34,Faktoren,6)/1000</f>
        <v>0</v>
      </c>
      <c r="H34" s="16">
        <f aca="true" t="shared" si="7" ref="H34:H56">H7*VLOOKUP($B34,Faktoren,7)/1000</f>
        <v>101.98999999714428</v>
      </c>
      <c r="I34" s="16">
        <f aca="true" t="shared" si="8" ref="I34:I56">I7*VLOOKUP($B34,Faktoren,8)/1000</f>
        <v>0</v>
      </c>
      <c r="J34" s="16">
        <f aca="true" t="shared" si="9" ref="J34:J56">J7*VLOOKUP($B34,Faktoren,9)/1000</f>
        <v>7.297691894122267</v>
      </c>
      <c r="K34" s="16">
        <f aca="true" t="shared" si="10" ref="K34:K56">K7*VLOOKUP($B34,Faktoren,10)/1000</f>
        <v>402.4675951204898</v>
      </c>
      <c r="L34" s="16">
        <f aca="true" t="shared" si="11" ref="L34:L56">L7*VLOOKUP($B34,Faktoren,11)/1000</f>
        <v>0</v>
      </c>
      <c r="M34" s="16">
        <f aca="true" t="shared" si="12" ref="M34:M56">M7*VLOOKUP($B34,Faktoren,12)/1000</f>
        <v>0</v>
      </c>
      <c r="N34" s="16">
        <f aca="true" t="shared" si="13" ref="N34:N56">N7*VLOOKUP($B34,Faktoren,13)/1000</f>
        <v>2.700808303151843</v>
      </c>
      <c r="O34" s="17">
        <f>SUM(C34:N34)</f>
        <v>705.2438244626546</v>
      </c>
      <c r="Q34" s="15">
        <v>1990</v>
      </c>
      <c r="R34" s="16">
        <f aca="true" t="shared" si="14" ref="R34:R56">R7*VLOOKUP($B34,Faktoren,2)/1000</f>
        <v>38.08385974828632</v>
      </c>
      <c r="S34" s="16">
        <f aca="true" t="shared" si="15" ref="S34:S56">S7*VLOOKUP($B34,Faktoren,3)/1000</f>
        <v>155.94831133082332</v>
      </c>
      <c r="T34" s="16">
        <f aca="true" t="shared" si="16" ref="T34:T56">T7*VLOOKUP($B34,Faktoren,4)/1000</f>
        <v>0</v>
      </c>
      <c r="U34" s="16">
        <f aca="true" t="shared" si="17" ref="U34:U56">U7*VLOOKUP($B34,Faktoren,5)/1000</f>
        <v>0</v>
      </c>
      <c r="V34" s="16">
        <f aca="true" t="shared" si="18" ref="V34:V56">V7*VLOOKUP($B34,Faktoren,6)/1000</f>
        <v>0</v>
      </c>
      <c r="W34" s="16">
        <f aca="true" t="shared" si="19" ref="W34:W56">W7*VLOOKUP($B34,Faktoren,7)/1000</f>
        <v>101.98999999714428</v>
      </c>
      <c r="X34" s="16">
        <f aca="true" t="shared" si="20" ref="X34:X56">X7*VLOOKUP($B34,Faktoren,8)/1000</f>
        <v>0</v>
      </c>
      <c r="Y34" s="16">
        <f aca="true" t="shared" si="21" ref="Y34:Y56">Y7*VLOOKUP($B34,Faktoren,9)/1000</f>
        <v>7.297691894122267</v>
      </c>
      <c r="Z34" s="16">
        <f aca="true" t="shared" si="22" ref="Z34:Z56">Z7*VLOOKUP($B34,Faktoren,10)/1000</f>
        <v>403.58514674896867</v>
      </c>
      <c r="AA34" s="16">
        <f aca="true" t="shared" si="23" ref="AA34:AA56">AA7*VLOOKUP($B34,Faktoren,11)/1000</f>
        <v>0</v>
      </c>
      <c r="AB34" s="16">
        <f aca="true" t="shared" si="24" ref="AB34:AB56">AB7*VLOOKUP($B34,Faktoren,12)/1000</f>
        <v>0</v>
      </c>
      <c r="AC34" s="16">
        <f aca="true" t="shared" si="25" ref="AC34:AC56">AC7*VLOOKUP($B34,Faktoren,13)/1000</f>
        <v>2.8077611407624388</v>
      </c>
      <c r="AD34" s="17">
        <f>SUM(R34:AC34)</f>
        <v>709.7127708601073</v>
      </c>
    </row>
    <row r="35" spans="2:30" ht="12.75">
      <c r="B35" s="15">
        <v>1991</v>
      </c>
      <c r="C35" s="16">
        <f t="shared" si="2"/>
        <v>52.769992976700046</v>
      </c>
      <c r="D35" s="16">
        <f t="shared" si="3"/>
        <v>180.00961250538015</v>
      </c>
      <c r="E35" s="16">
        <f t="shared" si="4"/>
        <v>0</v>
      </c>
      <c r="F35" s="16">
        <f t="shared" si="5"/>
        <v>0</v>
      </c>
      <c r="G35" s="16">
        <f t="shared" si="6"/>
        <v>0</v>
      </c>
      <c r="H35" s="16">
        <f t="shared" si="7"/>
        <v>62.22799999825761</v>
      </c>
      <c r="I35" s="16">
        <f t="shared" si="8"/>
        <v>0</v>
      </c>
      <c r="J35" s="16">
        <f t="shared" si="9"/>
        <v>6.924125283707489</v>
      </c>
      <c r="K35" s="16">
        <f t="shared" si="10"/>
        <v>363.18841607949406</v>
      </c>
      <c r="L35" s="16">
        <f t="shared" si="11"/>
        <v>0</v>
      </c>
      <c r="M35" s="16">
        <f t="shared" si="12"/>
        <v>0</v>
      </c>
      <c r="N35" s="16">
        <f t="shared" si="13"/>
        <v>4.233737871856981</v>
      </c>
      <c r="O35" s="17">
        <f aca="true" t="shared" si="26" ref="O35:O56">SUM(C35:N35)</f>
        <v>669.3538847153964</v>
      </c>
      <c r="Q35" s="15">
        <v>1991</v>
      </c>
      <c r="R35" s="16">
        <f t="shared" si="14"/>
        <v>52.328178903240165</v>
      </c>
      <c r="S35" s="16">
        <f t="shared" si="15"/>
        <v>179.4179628020287</v>
      </c>
      <c r="T35" s="16">
        <f t="shared" si="16"/>
        <v>0</v>
      </c>
      <c r="U35" s="16">
        <f t="shared" si="17"/>
        <v>0</v>
      </c>
      <c r="V35" s="16">
        <f t="shared" si="18"/>
        <v>0</v>
      </c>
      <c r="W35" s="16">
        <f t="shared" si="19"/>
        <v>62.22799999825761</v>
      </c>
      <c r="X35" s="16">
        <f t="shared" si="20"/>
        <v>0</v>
      </c>
      <c r="Y35" s="16">
        <f t="shared" si="21"/>
        <v>6.924125283707489</v>
      </c>
      <c r="Z35" s="16">
        <f t="shared" si="22"/>
        <v>362.85573290040196</v>
      </c>
      <c r="AA35" s="16">
        <f t="shared" si="23"/>
        <v>0</v>
      </c>
      <c r="AB35" s="16">
        <f t="shared" si="24"/>
        <v>0</v>
      </c>
      <c r="AC35" s="16">
        <f t="shared" si="25"/>
        <v>4.193392552775288</v>
      </c>
      <c r="AD35" s="17">
        <f aca="true" t="shared" si="27" ref="AD35:AD56">SUM(R35:AC35)</f>
        <v>667.9473924404112</v>
      </c>
    </row>
    <row r="36" spans="2:30" ht="12.75">
      <c r="B36" s="15">
        <v>1992</v>
      </c>
      <c r="C36" s="16">
        <f t="shared" si="2"/>
        <v>68.4483282219623</v>
      </c>
      <c r="D36" s="16">
        <f t="shared" si="3"/>
        <v>307.00875572495534</v>
      </c>
      <c r="E36" s="16">
        <f t="shared" si="4"/>
        <v>0</v>
      </c>
      <c r="F36" s="16">
        <f t="shared" si="5"/>
        <v>0</v>
      </c>
      <c r="G36" s="16">
        <f t="shared" si="6"/>
        <v>0</v>
      </c>
      <c r="H36" s="16">
        <f t="shared" si="7"/>
        <v>11.27999999968416</v>
      </c>
      <c r="I36" s="16">
        <f t="shared" si="8"/>
        <v>0</v>
      </c>
      <c r="J36" s="16">
        <f t="shared" si="9"/>
        <v>6.998118267653295</v>
      </c>
      <c r="K36" s="16">
        <f t="shared" si="10"/>
        <v>331.6565657414429</v>
      </c>
      <c r="L36" s="16">
        <f t="shared" si="11"/>
        <v>0</v>
      </c>
      <c r="M36" s="16">
        <f t="shared" si="12"/>
        <v>0</v>
      </c>
      <c r="N36" s="16">
        <f t="shared" si="13"/>
        <v>3.750828899225719</v>
      </c>
      <c r="O36" s="17">
        <f t="shared" si="26"/>
        <v>729.1425968549237</v>
      </c>
      <c r="Q36" s="15">
        <v>1992</v>
      </c>
      <c r="R36" s="16">
        <f t="shared" si="14"/>
        <v>69.01339647853284</v>
      </c>
      <c r="S36" s="16">
        <f t="shared" si="15"/>
        <v>307.7607476790993</v>
      </c>
      <c r="T36" s="16">
        <f t="shared" si="16"/>
        <v>0</v>
      </c>
      <c r="U36" s="16">
        <f t="shared" si="17"/>
        <v>0</v>
      </c>
      <c r="V36" s="16">
        <f t="shared" si="18"/>
        <v>0</v>
      </c>
      <c r="W36" s="16">
        <f t="shared" si="19"/>
        <v>11.27999999968416</v>
      </c>
      <c r="X36" s="16">
        <f t="shared" si="20"/>
        <v>0</v>
      </c>
      <c r="Y36" s="16">
        <f t="shared" si="21"/>
        <v>6.998118267653295</v>
      </c>
      <c r="Z36" s="16">
        <f t="shared" si="22"/>
        <v>332.06816912235945</v>
      </c>
      <c r="AA36" s="16">
        <f t="shared" si="23"/>
        <v>0</v>
      </c>
      <c r="AB36" s="16">
        <f t="shared" si="24"/>
        <v>0</v>
      </c>
      <c r="AC36" s="16">
        <f t="shared" si="25"/>
        <v>3.8016157661611385</v>
      </c>
      <c r="AD36" s="17">
        <f t="shared" si="27"/>
        <v>730.9220473134902</v>
      </c>
    </row>
    <row r="37" spans="2:30" ht="12.75">
      <c r="B37" s="15">
        <v>1993</v>
      </c>
      <c r="C37" s="16">
        <f t="shared" si="2"/>
        <v>64.29029818288569</v>
      </c>
      <c r="D37" s="16">
        <f t="shared" si="3"/>
        <v>349.49469180134145</v>
      </c>
      <c r="E37" s="16">
        <f t="shared" si="4"/>
        <v>0</v>
      </c>
      <c r="F37" s="16">
        <f t="shared" si="5"/>
        <v>0</v>
      </c>
      <c r="G37" s="16">
        <f t="shared" si="6"/>
        <v>0</v>
      </c>
      <c r="H37" s="16">
        <f t="shared" si="7"/>
        <v>0</v>
      </c>
      <c r="I37" s="16">
        <f t="shared" si="8"/>
        <v>0</v>
      </c>
      <c r="J37" s="16">
        <f t="shared" si="9"/>
        <v>6.968117655919177</v>
      </c>
      <c r="K37" s="16">
        <f t="shared" si="10"/>
        <v>282.7219184253424</v>
      </c>
      <c r="L37" s="16">
        <f t="shared" si="11"/>
        <v>0</v>
      </c>
      <c r="M37" s="16">
        <f t="shared" si="12"/>
        <v>0</v>
      </c>
      <c r="N37" s="16">
        <f t="shared" si="13"/>
        <v>3.5599374347731914</v>
      </c>
      <c r="O37" s="17">
        <f t="shared" si="26"/>
        <v>707.0349635002619</v>
      </c>
      <c r="Q37" s="15">
        <v>1993</v>
      </c>
      <c r="R37" s="16">
        <f t="shared" si="14"/>
        <v>64.83784501396569</v>
      </c>
      <c r="S37" s="16">
        <f t="shared" si="15"/>
        <v>350.21934924366644</v>
      </c>
      <c r="T37" s="16">
        <f t="shared" si="16"/>
        <v>0</v>
      </c>
      <c r="U37" s="16">
        <f t="shared" si="17"/>
        <v>0</v>
      </c>
      <c r="V37" s="16">
        <f t="shared" si="18"/>
        <v>0</v>
      </c>
      <c r="W37" s="16">
        <f t="shared" si="19"/>
        <v>0</v>
      </c>
      <c r="X37" s="16">
        <f t="shared" si="20"/>
        <v>0</v>
      </c>
      <c r="Y37" s="16">
        <f t="shared" si="21"/>
        <v>6.968117655919177</v>
      </c>
      <c r="Z37" s="16">
        <f t="shared" si="22"/>
        <v>283.0655577968821</v>
      </c>
      <c r="AA37" s="16">
        <f t="shared" si="23"/>
        <v>0</v>
      </c>
      <c r="AB37" s="16">
        <f t="shared" si="24"/>
        <v>0</v>
      </c>
      <c r="AC37" s="16">
        <f t="shared" si="25"/>
        <v>3.608697991898847</v>
      </c>
      <c r="AD37" s="17">
        <f t="shared" si="27"/>
        <v>708.6995677023323</v>
      </c>
    </row>
    <row r="38" spans="2:30" ht="12.75">
      <c r="B38" s="15">
        <v>1994</v>
      </c>
      <c r="C38" s="16">
        <f t="shared" si="2"/>
        <v>58.90018387685678</v>
      </c>
      <c r="D38" s="16">
        <f t="shared" si="3"/>
        <v>421.45788527472945</v>
      </c>
      <c r="E38" s="16">
        <f t="shared" si="4"/>
        <v>0</v>
      </c>
      <c r="F38" s="16">
        <f t="shared" si="5"/>
        <v>0</v>
      </c>
      <c r="G38" s="16">
        <f t="shared" si="6"/>
        <v>0</v>
      </c>
      <c r="H38" s="16">
        <f t="shared" si="7"/>
        <v>0</v>
      </c>
      <c r="I38" s="16">
        <f t="shared" si="8"/>
        <v>0</v>
      </c>
      <c r="J38" s="16">
        <f t="shared" si="9"/>
        <v>7.333523633258959</v>
      </c>
      <c r="K38" s="16">
        <f t="shared" si="10"/>
        <v>257.00439379380185</v>
      </c>
      <c r="L38" s="16">
        <f t="shared" si="11"/>
        <v>0</v>
      </c>
      <c r="M38" s="16">
        <f t="shared" si="12"/>
        <v>0</v>
      </c>
      <c r="N38" s="16">
        <f t="shared" si="13"/>
        <v>4.112963313592839</v>
      </c>
      <c r="O38" s="17">
        <f t="shared" si="26"/>
        <v>748.8089498922399</v>
      </c>
      <c r="Q38" s="15">
        <v>1994</v>
      </c>
      <c r="R38" s="16">
        <f t="shared" si="14"/>
        <v>60.58345431668981</v>
      </c>
      <c r="S38" s="16">
        <f t="shared" si="15"/>
        <v>423.6551407328389</v>
      </c>
      <c r="T38" s="16">
        <f t="shared" si="16"/>
        <v>0</v>
      </c>
      <c r="U38" s="16">
        <f t="shared" si="17"/>
        <v>0</v>
      </c>
      <c r="V38" s="16">
        <f t="shared" si="18"/>
        <v>0</v>
      </c>
      <c r="W38" s="16">
        <f t="shared" si="19"/>
        <v>0</v>
      </c>
      <c r="X38" s="16">
        <f t="shared" si="20"/>
        <v>0</v>
      </c>
      <c r="Y38" s="16">
        <f t="shared" si="21"/>
        <v>7.333523633258959</v>
      </c>
      <c r="Z38" s="16">
        <f t="shared" si="22"/>
        <v>258.0468034175426</v>
      </c>
      <c r="AA38" s="16">
        <f t="shared" si="23"/>
        <v>0</v>
      </c>
      <c r="AB38" s="16">
        <f t="shared" si="24"/>
        <v>0</v>
      </c>
      <c r="AC38" s="16">
        <f t="shared" si="25"/>
        <v>4.266644615431761</v>
      </c>
      <c r="AD38" s="17">
        <f t="shared" si="27"/>
        <v>753.8855667157621</v>
      </c>
    </row>
    <row r="39" spans="2:30" ht="12.75">
      <c r="B39" s="15">
        <v>1995</v>
      </c>
      <c r="C39" s="16">
        <f t="shared" si="2"/>
        <v>65.98698639097493</v>
      </c>
      <c r="D39" s="16">
        <f t="shared" si="3"/>
        <v>349.57775869105546</v>
      </c>
      <c r="E39" s="16">
        <f t="shared" si="4"/>
        <v>0</v>
      </c>
      <c r="F39" s="16">
        <f t="shared" si="5"/>
        <v>0</v>
      </c>
      <c r="G39" s="16">
        <f t="shared" si="6"/>
        <v>0</v>
      </c>
      <c r="H39" s="16">
        <f t="shared" si="7"/>
        <v>0</v>
      </c>
      <c r="I39" s="16">
        <f t="shared" si="8"/>
        <v>0</v>
      </c>
      <c r="J39" s="16">
        <f t="shared" si="9"/>
        <v>6.84200097321346</v>
      </c>
      <c r="K39" s="16">
        <f t="shared" si="10"/>
        <v>240.16053517350122</v>
      </c>
      <c r="L39" s="16">
        <f t="shared" si="11"/>
        <v>0</v>
      </c>
      <c r="M39" s="16">
        <f t="shared" si="12"/>
        <v>0</v>
      </c>
      <c r="N39" s="16">
        <f t="shared" si="13"/>
        <v>3.767443402715097</v>
      </c>
      <c r="O39" s="17">
        <f t="shared" si="26"/>
        <v>666.3347246314602</v>
      </c>
      <c r="Q39" s="15">
        <v>1995</v>
      </c>
      <c r="R39" s="16">
        <f t="shared" si="14"/>
        <v>66.61452539055784</v>
      </c>
      <c r="S39" s="16">
        <f t="shared" si="15"/>
        <v>350.3992679385414</v>
      </c>
      <c r="T39" s="16">
        <f t="shared" si="16"/>
        <v>0</v>
      </c>
      <c r="U39" s="16">
        <f t="shared" si="17"/>
        <v>0</v>
      </c>
      <c r="V39" s="16">
        <f t="shared" si="18"/>
        <v>0</v>
      </c>
      <c r="W39" s="16">
        <f t="shared" si="19"/>
        <v>0</v>
      </c>
      <c r="X39" s="16">
        <f t="shared" si="20"/>
        <v>0</v>
      </c>
      <c r="Y39" s="16">
        <f t="shared" si="21"/>
        <v>6.84200097321346</v>
      </c>
      <c r="Z39" s="16">
        <f t="shared" si="22"/>
        <v>240.47069750313864</v>
      </c>
      <c r="AA39" s="16">
        <f t="shared" si="23"/>
        <v>0</v>
      </c>
      <c r="AB39" s="16">
        <f t="shared" si="24"/>
        <v>0</v>
      </c>
      <c r="AC39" s="16">
        <f t="shared" si="25"/>
        <v>3.8241884664837413</v>
      </c>
      <c r="AD39" s="17">
        <f t="shared" si="27"/>
        <v>668.1506802719351</v>
      </c>
    </row>
    <row r="40" spans="2:30" ht="12.75">
      <c r="B40" s="15">
        <v>1996</v>
      </c>
      <c r="C40" s="16">
        <f t="shared" si="2"/>
        <v>73.68223503116974</v>
      </c>
      <c r="D40" s="16">
        <f t="shared" si="3"/>
        <v>302.16274898247417</v>
      </c>
      <c r="E40" s="16">
        <f t="shared" si="4"/>
        <v>0</v>
      </c>
      <c r="F40" s="16">
        <f t="shared" si="5"/>
        <v>0</v>
      </c>
      <c r="G40" s="16">
        <f t="shared" si="6"/>
        <v>0</v>
      </c>
      <c r="H40" s="16">
        <f t="shared" si="7"/>
        <v>0</v>
      </c>
      <c r="I40" s="16">
        <f t="shared" si="8"/>
        <v>0</v>
      </c>
      <c r="J40" s="16">
        <f t="shared" si="9"/>
        <v>7.406767954488529</v>
      </c>
      <c r="K40" s="16">
        <f t="shared" si="10"/>
        <v>228.81829879518173</v>
      </c>
      <c r="L40" s="16">
        <f t="shared" si="11"/>
        <v>0</v>
      </c>
      <c r="M40" s="16">
        <f t="shared" si="12"/>
        <v>0</v>
      </c>
      <c r="N40" s="16">
        <f t="shared" si="13"/>
        <v>3.331240176585677</v>
      </c>
      <c r="O40" s="17">
        <f t="shared" si="26"/>
        <v>615.4012909398998</v>
      </c>
      <c r="Q40" s="15">
        <v>1996</v>
      </c>
      <c r="R40" s="16">
        <f t="shared" si="14"/>
        <v>73.15015158406153</v>
      </c>
      <c r="S40" s="16">
        <f t="shared" si="15"/>
        <v>301.46365155289857</v>
      </c>
      <c r="T40" s="16">
        <f t="shared" si="16"/>
        <v>0</v>
      </c>
      <c r="U40" s="16">
        <f t="shared" si="17"/>
        <v>0</v>
      </c>
      <c r="V40" s="16">
        <f t="shared" si="18"/>
        <v>0</v>
      </c>
      <c r="W40" s="16">
        <f t="shared" si="19"/>
        <v>0</v>
      </c>
      <c r="X40" s="16">
        <f t="shared" si="20"/>
        <v>0</v>
      </c>
      <c r="Y40" s="16">
        <f t="shared" si="21"/>
        <v>7.406767954488529</v>
      </c>
      <c r="Z40" s="16">
        <f t="shared" si="22"/>
        <v>228.5616765716396</v>
      </c>
      <c r="AA40" s="16">
        <f t="shared" si="23"/>
        <v>0</v>
      </c>
      <c r="AB40" s="16">
        <f t="shared" si="24"/>
        <v>0</v>
      </c>
      <c r="AC40" s="16">
        <f t="shared" si="25"/>
        <v>3.2778320688955365</v>
      </c>
      <c r="AD40" s="17">
        <f t="shared" si="27"/>
        <v>613.8600797319838</v>
      </c>
    </row>
    <row r="41" spans="2:30" ht="12.75">
      <c r="B41" s="15">
        <v>1997</v>
      </c>
      <c r="C41" s="16">
        <f t="shared" si="2"/>
        <v>65.91470241592549</v>
      </c>
      <c r="D41" s="16">
        <f t="shared" si="3"/>
        <v>306.76876291638325</v>
      </c>
      <c r="E41" s="16">
        <f t="shared" si="4"/>
        <v>0</v>
      </c>
      <c r="F41" s="16">
        <f t="shared" si="5"/>
        <v>0</v>
      </c>
      <c r="G41" s="16">
        <f t="shared" si="6"/>
        <v>0</v>
      </c>
      <c r="H41" s="16">
        <f t="shared" si="7"/>
        <v>0</v>
      </c>
      <c r="I41" s="16">
        <f t="shared" si="8"/>
        <v>0</v>
      </c>
      <c r="J41" s="16">
        <f t="shared" si="9"/>
        <v>7.6162652215984625</v>
      </c>
      <c r="K41" s="16">
        <f t="shared" si="10"/>
        <v>244.71503251361383</v>
      </c>
      <c r="L41" s="16">
        <f t="shared" si="11"/>
        <v>0</v>
      </c>
      <c r="M41" s="16">
        <f t="shared" si="12"/>
        <v>0</v>
      </c>
      <c r="N41" s="16">
        <f t="shared" si="13"/>
        <v>6.36917624892922</v>
      </c>
      <c r="O41" s="17">
        <f t="shared" si="26"/>
        <v>631.3839393164502</v>
      </c>
      <c r="Q41" s="15">
        <v>1997</v>
      </c>
      <c r="R41" s="16">
        <f t="shared" si="14"/>
        <v>66.89648481426669</v>
      </c>
      <c r="S41" s="16">
        <f t="shared" si="15"/>
        <v>308.05137582319844</v>
      </c>
      <c r="T41" s="16">
        <f t="shared" si="16"/>
        <v>0</v>
      </c>
      <c r="U41" s="16">
        <f t="shared" si="17"/>
        <v>0</v>
      </c>
      <c r="V41" s="16">
        <f t="shared" si="18"/>
        <v>0</v>
      </c>
      <c r="W41" s="16">
        <f t="shared" si="19"/>
        <v>0</v>
      </c>
      <c r="X41" s="16">
        <f t="shared" si="20"/>
        <v>0</v>
      </c>
      <c r="Y41" s="16">
        <f t="shared" si="21"/>
        <v>7.6162652215984625</v>
      </c>
      <c r="Z41" s="16">
        <f t="shared" si="22"/>
        <v>245.15595095013677</v>
      </c>
      <c r="AA41" s="16">
        <f t="shared" si="23"/>
        <v>0</v>
      </c>
      <c r="AB41" s="16">
        <f t="shared" si="24"/>
        <v>0</v>
      </c>
      <c r="AC41" s="16">
        <f t="shared" si="25"/>
        <v>6.497031534881719</v>
      </c>
      <c r="AD41" s="17">
        <f t="shared" si="27"/>
        <v>634.217108344082</v>
      </c>
    </row>
    <row r="42" spans="2:30" ht="12.75">
      <c r="B42" s="15">
        <v>1998</v>
      </c>
      <c r="C42" s="16">
        <f t="shared" si="2"/>
        <v>66.67090086669631</v>
      </c>
      <c r="D42" s="16">
        <f t="shared" si="3"/>
        <v>292.6766748105201</v>
      </c>
      <c r="E42" s="16">
        <f t="shared" si="4"/>
        <v>0</v>
      </c>
      <c r="F42" s="16">
        <f t="shared" si="5"/>
        <v>0</v>
      </c>
      <c r="G42" s="16">
        <f t="shared" si="6"/>
        <v>0</v>
      </c>
      <c r="H42" s="16">
        <f t="shared" si="7"/>
        <v>0</v>
      </c>
      <c r="I42" s="16">
        <f t="shared" si="8"/>
        <v>0</v>
      </c>
      <c r="J42" s="16">
        <f t="shared" si="9"/>
        <v>7.489618162121853</v>
      </c>
      <c r="K42" s="16">
        <f t="shared" si="10"/>
        <v>242.48455950056862</v>
      </c>
      <c r="L42" s="16">
        <f t="shared" si="11"/>
        <v>0</v>
      </c>
      <c r="M42" s="16">
        <f t="shared" si="12"/>
        <v>0</v>
      </c>
      <c r="N42" s="16">
        <f t="shared" si="13"/>
        <v>8.522975914862938</v>
      </c>
      <c r="O42" s="17">
        <f t="shared" si="26"/>
        <v>617.84472925477</v>
      </c>
      <c r="Q42" s="15">
        <v>1998</v>
      </c>
      <c r="R42" s="16">
        <f t="shared" si="14"/>
        <v>67.27084423898339</v>
      </c>
      <c r="S42" s="16">
        <f t="shared" si="15"/>
        <v>293.46010496930626</v>
      </c>
      <c r="T42" s="16">
        <f t="shared" si="16"/>
        <v>0</v>
      </c>
      <c r="U42" s="16">
        <f t="shared" si="17"/>
        <v>0</v>
      </c>
      <c r="V42" s="16">
        <f t="shared" si="18"/>
        <v>0</v>
      </c>
      <c r="W42" s="16">
        <f t="shared" si="19"/>
        <v>0</v>
      </c>
      <c r="X42" s="16">
        <f t="shared" si="20"/>
        <v>0</v>
      </c>
      <c r="Y42" s="16">
        <f t="shared" si="21"/>
        <v>7.489618162121853</v>
      </c>
      <c r="Z42" s="16">
        <f t="shared" si="22"/>
        <v>242.74258281264613</v>
      </c>
      <c r="AA42" s="16">
        <f t="shared" si="23"/>
        <v>0</v>
      </c>
      <c r="AB42" s="16">
        <f t="shared" si="24"/>
        <v>0</v>
      </c>
      <c r="AC42" s="16">
        <f t="shared" si="25"/>
        <v>8.61056005471721</v>
      </c>
      <c r="AD42" s="17">
        <f t="shared" si="27"/>
        <v>619.5737102377749</v>
      </c>
    </row>
    <row r="43" spans="2:30" ht="12.75">
      <c r="B43" s="15">
        <v>1999</v>
      </c>
      <c r="C43" s="16">
        <f t="shared" si="2"/>
        <v>68.95295382876861</v>
      </c>
      <c r="D43" s="16">
        <f t="shared" si="3"/>
        <v>278.31008857913434</v>
      </c>
      <c r="E43" s="16">
        <f t="shared" si="4"/>
        <v>0</v>
      </c>
      <c r="F43" s="16">
        <f t="shared" si="5"/>
        <v>0</v>
      </c>
      <c r="G43" s="16">
        <f t="shared" si="6"/>
        <v>0</v>
      </c>
      <c r="H43" s="16">
        <f t="shared" si="7"/>
        <v>0</v>
      </c>
      <c r="I43" s="16">
        <f t="shared" si="8"/>
        <v>0</v>
      </c>
      <c r="J43" s="16">
        <f t="shared" si="9"/>
        <v>7.83707130701564</v>
      </c>
      <c r="K43" s="16">
        <f t="shared" si="10"/>
        <v>230.78452038633623</v>
      </c>
      <c r="L43" s="16">
        <f t="shared" si="11"/>
        <v>0</v>
      </c>
      <c r="M43" s="16">
        <f t="shared" si="12"/>
        <v>0</v>
      </c>
      <c r="N43" s="16">
        <f t="shared" si="13"/>
        <v>12.198701673281072</v>
      </c>
      <c r="O43" s="17">
        <f t="shared" si="26"/>
        <v>598.083335774536</v>
      </c>
      <c r="Q43" s="15">
        <v>1999</v>
      </c>
      <c r="R43" s="16">
        <f t="shared" si="14"/>
        <v>69.83239389153607</v>
      </c>
      <c r="S43" s="16">
        <f t="shared" si="15"/>
        <v>279.45403419874833</v>
      </c>
      <c r="T43" s="16">
        <f t="shared" si="16"/>
        <v>0</v>
      </c>
      <c r="U43" s="16">
        <f t="shared" si="17"/>
        <v>0</v>
      </c>
      <c r="V43" s="16">
        <f t="shared" si="18"/>
        <v>0</v>
      </c>
      <c r="W43" s="16">
        <f t="shared" si="19"/>
        <v>0</v>
      </c>
      <c r="X43" s="16">
        <f t="shared" si="20"/>
        <v>0</v>
      </c>
      <c r="Y43" s="16">
        <f t="shared" si="21"/>
        <v>7.83707130701564</v>
      </c>
      <c r="Z43" s="16">
        <f t="shared" si="22"/>
        <v>231.14001263425112</v>
      </c>
      <c r="AA43" s="16">
        <f t="shared" si="23"/>
        <v>0</v>
      </c>
      <c r="AB43" s="16">
        <f t="shared" si="24"/>
        <v>0</v>
      </c>
      <c r="AC43" s="16">
        <f t="shared" si="25"/>
        <v>12.351394364412927</v>
      </c>
      <c r="AD43" s="17">
        <f t="shared" si="27"/>
        <v>600.6149063959641</v>
      </c>
    </row>
    <row r="44" spans="2:30" ht="12.75">
      <c r="B44" s="15">
        <v>2000</v>
      </c>
      <c r="C44" s="16">
        <f t="shared" si="2"/>
        <v>69.43573217627761</v>
      </c>
      <c r="D44" s="16">
        <f t="shared" si="3"/>
        <v>319.40459668513506</v>
      </c>
      <c r="E44" s="16">
        <f t="shared" si="4"/>
        <v>0</v>
      </c>
      <c r="F44" s="16">
        <f t="shared" si="5"/>
        <v>0</v>
      </c>
      <c r="G44" s="16">
        <f t="shared" si="6"/>
        <v>0</v>
      </c>
      <c r="H44" s="16">
        <f t="shared" si="7"/>
        <v>0</v>
      </c>
      <c r="I44" s="16">
        <f t="shared" si="8"/>
        <v>0</v>
      </c>
      <c r="J44" s="16">
        <f t="shared" si="9"/>
        <v>7.563893734445497</v>
      </c>
      <c r="K44" s="16">
        <f t="shared" si="10"/>
        <v>194.56673194967695</v>
      </c>
      <c r="L44" s="16">
        <f t="shared" si="11"/>
        <v>0</v>
      </c>
      <c r="M44" s="16">
        <f t="shared" si="12"/>
        <v>0</v>
      </c>
      <c r="N44" s="16">
        <f t="shared" si="13"/>
        <v>9.632564964784793</v>
      </c>
      <c r="O44" s="17">
        <f t="shared" si="26"/>
        <v>600.60351951032</v>
      </c>
      <c r="Q44" s="15">
        <v>2000</v>
      </c>
      <c r="R44" s="16">
        <f t="shared" si="14"/>
        <v>71.08140571182636</v>
      </c>
      <c r="S44" s="16">
        <f t="shared" si="15"/>
        <v>321.5241378074822</v>
      </c>
      <c r="T44" s="16">
        <f t="shared" si="16"/>
        <v>0</v>
      </c>
      <c r="U44" s="16">
        <f t="shared" si="17"/>
        <v>0</v>
      </c>
      <c r="V44" s="16">
        <f t="shared" si="18"/>
        <v>0</v>
      </c>
      <c r="W44" s="16">
        <f t="shared" si="19"/>
        <v>0</v>
      </c>
      <c r="X44" s="16">
        <f t="shared" si="20"/>
        <v>0</v>
      </c>
      <c r="Y44" s="16">
        <f t="shared" si="21"/>
        <v>7.563893734445497</v>
      </c>
      <c r="Z44" s="16">
        <f t="shared" si="22"/>
        <v>195.05299332557843</v>
      </c>
      <c r="AA44" s="16">
        <f t="shared" si="23"/>
        <v>0</v>
      </c>
      <c r="AB44" s="16">
        <f t="shared" si="24"/>
        <v>0</v>
      </c>
      <c r="AC44" s="16">
        <f t="shared" si="25"/>
        <v>9.87393494149806</v>
      </c>
      <c r="AD44" s="17">
        <f t="shared" si="27"/>
        <v>605.0963655208305</v>
      </c>
    </row>
    <row r="45" spans="2:30" ht="12.75">
      <c r="B45" s="15">
        <v>2001</v>
      </c>
      <c r="C45" s="16">
        <f t="shared" si="2"/>
        <v>67.80382896548345</v>
      </c>
      <c r="D45" s="16">
        <f t="shared" si="3"/>
        <v>334.3757179198266</v>
      </c>
      <c r="E45" s="16">
        <f t="shared" si="4"/>
        <v>0</v>
      </c>
      <c r="F45" s="16">
        <f t="shared" si="5"/>
        <v>0</v>
      </c>
      <c r="G45" s="16">
        <f t="shared" si="6"/>
        <v>0</v>
      </c>
      <c r="H45" s="16">
        <f t="shared" si="7"/>
        <v>0</v>
      </c>
      <c r="I45" s="16">
        <f t="shared" si="8"/>
        <v>0</v>
      </c>
      <c r="J45" s="16">
        <f t="shared" si="9"/>
        <v>7.331804519459616</v>
      </c>
      <c r="K45" s="16">
        <f t="shared" si="10"/>
        <v>201.85960130763408</v>
      </c>
      <c r="L45" s="16">
        <f t="shared" si="11"/>
        <v>0</v>
      </c>
      <c r="M45" s="16">
        <f t="shared" si="12"/>
        <v>0</v>
      </c>
      <c r="N45" s="16">
        <f t="shared" si="13"/>
        <v>7.90115667420123</v>
      </c>
      <c r="O45" s="17">
        <f t="shared" si="26"/>
        <v>619.272109386605</v>
      </c>
      <c r="Q45" s="15">
        <v>2001</v>
      </c>
      <c r="R45" s="16">
        <f t="shared" si="14"/>
        <v>68.83976832884436</v>
      </c>
      <c r="S45" s="16">
        <f t="shared" si="15"/>
        <v>335.7342403338397</v>
      </c>
      <c r="T45" s="16">
        <f t="shared" si="16"/>
        <v>0</v>
      </c>
      <c r="U45" s="16">
        <f t="shared" si="17"/>
        <v>0</v>
      </c>
      <c r="V45" s="16">
        <f t="shared" si="18"/>
        <v>0</v>
      </c>
      <c r="W45" s="16">
        <f t="shared" si="19"/>
        <v>0</v>
      </c>
      <c r="X45" s="16">
        <f t="shared" si="20"/>
        <v>0</v>
      </c>
      <c r="Y45" s="16">
        <f t="shared" si="21"/>
        <v>7.331804519459616</v>
      </c>
      <c r="Z45" s="16">
        <f t="shared" si="22"/>
        <v>202.16585883398622</v>
      </c>
      <c r="AA45" s="16">
        <f t="shared" si="23"/>
        <v>0</v>
      </c>
      <c r="AB45" s="16">
        <f t="shared" si="24"/>
        <v>0</v>
      </c>
      <c r="AC45" s="16">
        <f t="shared" si="25"/>
        <v>8.041886650796895</v>
      </c>
      <c r="AD45" s="17">
        <f t="shared" si="27"/>
        <v>622.1135586669268</v>
      </c>
    </row>
    <row r="46" spans="2:30" ht="12.75">
      <c r="B46" s="15">
        <v>2002</v>
      </c>
      <c r="C46" s="16">
        <f t="shared" si="2"/>
        <v>66.45685215589339</v>
      </c>
      <c r="D46" s="16">
        <f t="shared" si="3"/>
        <v>352.8260920374633</v>
      </c>
      <c r="E46" s="16">
        <f t="shared" si="4"/>
        <v>0</v>
      </c>
      <c r="F46" s="16">
        <f t="shared" si="5"/>
        <v>0</v>
      </c>
      <c r="G46" s="16">
        <f t="shared" si="6"/>
        <v>0</v>
      </c>
      <c r="H46" s="16">
        <f t="shared" si="7"/>
        <v>0</v>
      </c>
      <c r="I46" s="16">
        <f t="shared" si="8"/>
        <v>0</v>
      </c>
      <c r="J46" s="16">
        <f t="shared" si="9"/>
        <v>7.413449417110961</v>
      </c>
      <c r="K46" s="16">
        <f t="shared" si="10"/>
        <v>190.2732942485378</v>
      </c>
      <c r="L46" s="16">
        <f t="shared" si="11"/>
        <v>0</v>
      </c>
      <c r="M46" s="16">
        <f t="shared" si="12"/>
        <v>0</v>
      </c>
      <c r="N46" s="16">
        <f t="shared" si="13"/>
        <v>11.560999942726518</v>
      </c>
      <c r="O46" s="17">
        <f t="shared" si="26"/>
        <v>628.530687801732</v>
      </c>
      <c r="Q46" s="15">
        <v>2002</v>
      </c>
      <c r="R46" s="16">
        <f t="shared" si="14"/>
        <v>67.8104779410158</v>
      </c>
      <c r="S46" s="16">
        <f t="shared" si="15"/>
        <v>354.6221197138179</v>
      </c>
      <c r="T46" s="16">
        <f t="shared" si="16"/>
        <v>0</v>
      </c>
      <c r="U46" s="16">
        <f t="shared" si="17"/>
        <v>0</v>
      </c>
      <c r="V46" s="16">
        <f t="shared" si="18"/>
        <v>0</v>
      </c>
      <c r="W46" s="16">
        <f t="shared" si="19"/>
        <v>0</v>
      </c>
      <c r="X46" s="16">
        <f t="shared" si="20"/>
        <v>0</v>
      </c>
      <c r="Y46" s="16">
        <f t="shared" si="21"/>
        <v>7.413449417110961</v>
      </c>
      <c r="Z46" s="16">
        <f t="shared" si="22"/>
        <v>190.62850754824333</v>
      </c>
      <c r="AA46" s="16">
        <f t="shared" si="23"/>
        <v>0</v>
      </c>
      <c r="AB46" s="16">
        <f t="shared" si="24"/>
        <v>0</v>
      </c>
      <c r="AC46" s="16">
        <f t="shared" si="25"/>
        <v>11.794538301944591</v>
      </c>
      <c r="AD46" s="17">
        <f t="shared" si="27"/>
        <v>632.2690929221326</v>
      </c>
    </row>
    <row r="47" spans="2:30" ht="12.75">
      <c r="B47" s="15">
        <v>2003</v>
      </c>
      <c r="C47" s="16">
        <f t="shared" si="2"/>
        <v>66.25721814903619</v>
      </c>
      <c r="D47" s="16">
        <f t="shared" si="3"/>
        <v>346.79902040197015</v>
      </c>
      <c r="E47" s="16">
        <f t="shared" si="4"/>
        <v>0</v>
      </c>
      <c r="F47" s="16">
        <f t="shared" si="5"/>
        <v>0</v>
      </c>
      <c r="G47" s="16">
        <f t="shared" si="6"/>
        <v>0</v>
      </c>
      <c r="H47" s="16">
        <f t="shared" si="7"/>
        <v>0</v>
      </c>
      <c r="I47" s="16">
        <f t="shared" si="8"/>
        <v>0</v>
      </c>
      <c r="J47" s="16">
        <f t="shared" si="9"/>
        <v>7.4886805709504145</v>
      </c>
      <c r="K47" s="16">
        <f t="shared" si="10"/>
        <v>182.81504523935533</v>
      </c>
      <c r="L47" s="16">
        <f t="shared" si="11"/>
        <v>0</v>
      </c>
      <c r="M47" s="16">
        <f t="shared" si="12"/>
        <v>0</v>
      </c>
      <c r="N47" s="16">
        <f t="shared" si="13"/>
        <v>8.51981911195174</v>
      </c>
      <c r="O47" s="17">
        <f t="shared" si="26"/>
        <v>611.8797834732638</v>
      </c>
      <c r="Q47" s="15">
        <v>2003</v>
      </c>
      <c r="R47" s="16">
        <f t="shared" si="14"/>
        <v>66.92834561276304</v>
      </c>
      <c r="S47" s="16">
        <f t="shared" si="15"/>
        <v>347.70270181841954</v>
      </c>
      <c r="T47" s="16">
        <f t="shared" si="16"/>
        <v>0</v>
      </c>
      <c r="U47" s="16">
        <f t="shared" si="17"/>
        <v>0</v>
      </c>
      <c r="V47" s="16">
        <f t="shared" si="18"/>
        <v>0</v>
      </c>
      <c r="W47" s="16">
        <f t="shared" si="19"/>
        <v>0</v>
      </c>
      <c r="X47" s="16">
        <f t="shared" si="20"/>
        <v>0</v>
      </c>
      <c r="Y47" s="16">
        <f t="shared" si="21"/>
        <v>7.4886805709504145</v>
      </c>
      <c r="Z47" s="16">
        <f t="shared" si="22"/>
        <v>182.97242246295073</v>
      </c>
      <c r="AA47" s="16">
        <f t="shared" si="23"/>
        <v>0</v>
      </c>
      <c r="AB47" s="16">
        <f t="shared" si="24"/>
        <v>0</v>
      </c>
      <c r="AC47" s="16">
        <f t="shared" si="25"/>
        <v>8.62078474773438</v>
      </c>
      <c r="AD47" s="17">
        <f t="shared" si="27"/>
        <v>613.7129352128181</v>
      </c>
    </row>
    <row r="48" spans="2:30" ht="12.75">
      <c r="B48" s="15">
        <v>2004</v>
      </c>
      <c r="C48" s="16">
        <f t="shared" si="2"/>
        <v>65.36162891715203</v>
      </c>
      <c r="D48" s="16">
        <f t="shared" si="3"/>
        <v>288.0525336740323</v>
      </c>
      <c r="E48" s="16">
        <f t="shared" si="4"/>
        <v>0</v>
      </c>
      <c r="F48" s="16">
        <f t="shared" si="5"/>
        <v>0</v>
      </c>
      <c r="G48" s="16">
        <f t="shared" si="6"/>
        <v>0</v>
      </c>
      <c r="H48" s="16">
        <f t="shared" si="7"/>
        <v>0</v>
      </c>
      <c r="I48" s="16">
        <f t="shared" si="8"/>
        <v>0</v>
      </c>
      <c r="J48" s="16">
        <f t="shared" si="9"/>
        <v>7.268010147274344</v>
      </c>
      <c r="K48" s="16">
        <f t="shared" si="10"/>
        <v>174.7003667813885</v>
      </c>
      <c r="L48" s="16">
        <f t="shared" si="11"/>
        <v>0</v>
      </c>
      <c r="M48" s="16">
        <f t="shared" si="12"/>
        <v>0</v>
      </c>
      <c r="N48" s="16">
        <f t="shared" si="13"/>
        <v>7.325704642880158</v>
      </c>
      <c r="O48" s="17">
        <f t="shared" si="26"/>
        <v>542.7082441627274</v>
      </c>
      <c r="Q48" s="15">
        <v>2004</v>
      </c>
      <c r="R48" s="16">
        <f t="shared" si="14"/>
        <v>66.0788753486759</v>
      </c>
      <c r="S48" s="16">
        <f t="shared" si="15"/>
        <v>289.0212963778054</v>
      </c>
      <c r="T48" s="16">
        <f t="shared" si="16"/>
        <v>0</v>
      </c>
      <c r="U48" s="16">
        <f t="shared" si="17"/>
        <v>0</v>
      </c>
      <c r="V48" s="16">
        <f t="shared" si="18"/>
        <v>0</v>
      </c>
      <c r="W48" s="16">
        <f t="shared" si="19"/>
        <v>0</v>
      </c>
      <c r="X48" s="16">
        <f t="shared" si="20"/>
        <v>0</v>
      </c>
      <c r="Y48" s="16">
        <f t="shared" si="21"/>
        <v>7.268010147274344</v>
      </c>
      <c r="Z48" s="16">
        <f t="shared" si="22"/>
        <v>174.87241056890454</v>
      </c>
      <c r="AA48" s="16">
        <f t="shared" si="23"/>
        <v>0</v>
      </c>
      <c r="AB48" s="16">
        <f t="shared" si="24"/>
        <v>0</v>
      </c>
      <c r="AC48" s="16">
        <f t="shared" si="25"/>
        <v>7.425229698852893</v>
      </c>
      <c r="AD48" s="17">
        <f t="shared" si="27"/>
        <v>544.6658221415132</v>
      </c>
    </row>
    <row r="49" spans="2:30" ht="12.75">
      <c r="B49" s="15">
        <v>2005</v>
      </c>
      <c r="C49" s="16">
        <f t="shared" si="2"/>
        <v>65.17044527959698</v>
      </c>
      <c r="D49" s="16">
        <f t="shared" si="3"/>
        <v>303.84664770955425</v>
      </c>
      <c r="E49" s="16">
        <f t="shared" si="4"/>
        <v>0</v>
      </c>
      <c r="F49" s="16">
        <f t="shared" si="5"/>
        <v>0</v>
      </c>
      <c r="G49" s="16">
        <f t="shared" si="6"/>
        <v>0</v>
      </c>
      <c r="H49" s="16">
        <f t="shared" si="7"/>
        <v>0</v>
      </c>
      <c r="I49" s="16">
        <f t="shared" si="8"/>
        <v>0</v>
      </c>
      <c r="J49" s="16">
        <f t="shared" si="9"/>
        <v>7.129163368202896</v>
      </c>
      <c r="K49" s="16">
        <f t="shared" si="10"/>
        <v>169.82181008402824</v>
      </c>
      <c r="L49" s="16">
        <f t="shared" si="11"/>
        <v>0</v>
      </c>
      <c r="M49" s="16">
        <f t="shared" si="12"/>
        <v>0</v>
      </c>
      <c r="N49" s="16">
        <f t="shared" si="13"/>
        <v>6.6966676576410515</v>
      </c>
      <c r="O49" s="17">
        <f t="shared" si="26"/>
        <v>552.6647340990235</v>
      </c>
      <c r="Q49" s="15">
        <v>2005</v>
      </c>
      <c r="R49" s="16">
        <f t="shared" si="14"/>
        <v>65.37044283542316</v>
      </c>
      <c r="S49" s="16">
        <f t="shared" si="15"/>
        <v>304.1198242290706</v>
      </c>
      <c r="T49" s="16">
        <f t="shared" si="16"/>
        <v>0</v>
      </c>
      <c r="U49" s="16">
        <f t="shared" si="17"/>
        <v>0</v>
      </c>
      <c r="V49" s="16">
        <f t="shared" si="18"/>
        <v>0</v>
      </c>
      <c r="W49" s="16">
        <f t="shared" si="19"/>
        <v>0</v>
      </c>
      <c r="X49" s="16">
        <f t="shared" si="20"/>
        <v>0</v>
      </c>
      <c r="Y49" s="16">
        <f t="shared" si="21"/>
        <v>7.129163368202896</v>
      </c>
      <c r="Z49" s="16">
        <f t="shared" si="22"/>
        <v>169.86976951078364</v>
      </c>
      <c r="AA49" s="16">
        <f t="shared" si="23"/>
        <v>0</v>
      </c>
      <c r="AB49" s="16">
        <f t="shared" si="24"/>
        <v>0</v>
      </c>
      <c r="AC49" s="16">
        <f t="shared" si="25"/>
        <v>6.7234748541608775</v>
      </c>
      <c r="AD49" s="17">
        <f t="shared" si="27"/>
        <v>553.2126747976412</v>
      </c>
    </row>
    <row r="50" spans="2:30" ht="12.75">
      <c r="B50" s="15">
        <v>2006</v>
      </c>
      <c r="C50" s="16">
        <f t="shared" si="2"/>
        <v>63.1033821178313</v>
      </c>
      <c r="D50" s="16">
        <f t="shared" si="3"/>
        <v>229.57555719040005</v>
      </c>
      <c r="E50" s="16">
        <f t="shared" si="4"/>
        <v>0</v>
      </c>
      <c r="F50" s="16">
        <f t="shared" si="5"/>
        <v>0</v>
      </c>
      <c r="G50" s="16">
        <f t="shared" si="6"/>
        <v>0</v>
      </c>
      <c r="H50" s="16">
        <f t="shared" si="7"/>
        <v>0</v>
      </c>
      <c r="I50" s="16">
        <f t="shared" si="8"/>
        <v>0</v>
      </c>
      <c r="J50" s="16">
        <f t="shared" si="9"/>
        <v>6.841776164713919</v>
      </c>
      <c r="K50" s="16">
        <f t="shared" si="10"/>
        <v>181.2237158677131</v>
      </c>
      <c r="L50" s="16">
        <f t="shared" si="11"/>
        <v>0</v>
      </c>
      <c r="M50" s="16">
        <f t="shared" si="12"/>
        <v>0</v>
      </c>
      <c r="N50" s="16">
        <f t="shared" si="13"/>
        <v>6.393356440207918</v>
      </c>
      <c r="O50" s="17">
        <f t="shared" si="26"/>
        <v>487.1377877808663</v>
      </c>
      <c r="Q50" s="15">
        <v>2006</v>
      </c>
      <c r="R50" s="16">
        <f t="shared" si="14"/>
        <v>64.070380778357</v>
      </c>
      <c r="S50" s="16">
        <f t="shared" si="15"/>
        <v>230.89662163074573</v>
      </c>
      <c r="T50" s="16">
        <f t="shared" si="16"/>
        <v>0</v>
      </c>
      <c r="U50" s="16">
        <f t="shared" si="17"/>
        <v>0</v>
      </c>
      <c r="V50" s="16">
        <f t="shared" si="18"/>
        <v>0</v>
      </c>
      <c r="W50" s="16">
        <f t="shared" si="19"/>
        <v>0</v>
      </c>
      <c r="X50" s="16">
        <f t="shared" si="20"/>
        <v>0</v>
      </c>
      <c r="Y50" s="16">
        <f t="shared" si="21"/>
        <v>6.841776164713919</v>
      </c>
      <c r="Z50" s="16">
        <f t="shared" si="22"/>
        <v>181.97409396406647</v>
      </c>
      <c r="AA50" s="16">
        <f t="shared" si="23"/>
        <v>0</v>
      </c>
      <c r="AB50" s="16">
        <f t="shared" si="24"/>
        <v>0</v>
      </c>
      <c r="AC50" s="16">
        <f t="shared" si="25"/>
        <v>6.521555217004611</v>
      </c>
      <c r="AD50" s="17">
        <f t="shared" si="27"/>
        <v>490.30442775488774</v>
      </c>
    </row>
    <row r="51" spans="2:30" ht="12.75">
      <c r="B51" s="15">
        <v>2007</v>
      </c>
      <c r="C51" s="16">
        <f t="shared" si="2"/>
        <v>0</v>
      </c>
      <c r="D51" s="16">
        <f t="shared" si="3"/>
        <v>0</v>
      </c>
      <c r="E51" s="16">
        <f t="shared" si="4"/>
        <v>0</v>
      </c>
      <c r="F51" s="16">
        <f t="shared" si="5"/>
        <v>0</v>
      </c>
      <c r="G51" s="16">
        <f t="shared" si="6"/>
        <v>0</v>
      </c>
      <c r="H51" s="16">
        <f t="shared" si="7"/>
        <v>0</v>
      </c>
      <c r="I51" s="16">
        <f t="shared" si="8"/>
        <v>0</v>
      </c>
      <c r="J51" s="16">
        <f t="shared" si="9"/>
        <v>0</v>
      </c>
      <c r="K51" s="16">
        <f t="shared" si="10"/>
        <v>0</v>
      </c>
      <c r="L51" s="16">
        <f t="shared" si="11"/>
        <v>0</v>
      </c>
      <c r="M51" s="16">
        <f t="shared" si="12"/>
        <v>0</v>
      </c>
      <c r="N51" s="16">
        <f t="shared" si="13"/>
        <v>0</v>
      </c>
      <c r="O51" s="17">
        <f t="shared" si="26"/>
        <v>0</v>
      </c>
      <c r="Q51" s="15">
        <v>2007</v>
      </c>
      <c r="R51" s="16">
        <f t="shared" si="14"/>
        <v>0</v>
      </c>
      <c r="S51" s="16">
        <f t="shared" si="15"/>
        <v>0</v>
      </c>
      <c r="T51" s="16">
        <f t="shared" si="16"/>
        <v>0</v>
      </c>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17">
        <f t="shared" si="27"/>
        <v>0</v>
      </c>
    </row>
    <row r="52" spans="2:30" ht="12.75">
      <c r="B52" s="15">
        <v>2008</v>
      </c>
      <c r="C52" s="16">
        <f t="shared" si="2"/>
        <v>0</v>
      </c>
      <c r="D52" s="16">
        <f t="shared" si="3"/>
        <v>0</v>
      </c>
      <c r="E52" s="16">
        <f t="shared" si="4"/>
        <v>0</v>
      </c>
      <c r="F52" s="16">
        <f t="shared" si="5"/>
        <v>0</v>
      </c>
      <c r="G52" s="16">
        <f t="shared" si="6"/>
        <v>0</v>
      </c>
      <c r="H52" s="16">
        <f t="shared" si="7"/>
        <v>0</v>
      </c>
      <c r="I52" s="16">
        <f t="shared" si="8"/>
        <v>0</v>
      </c>
      <c r="J52" s="16">
        <f t="shared" si="9"/>
        <v>0</v>
      </c>
      <c r="K52" s="16">
        <f t="shared" si="10"/>
        <v>0</v>
      </c>
      <c r="L52" s="16">
        <f t="shared" si="11"/>
        <v>0</v>
      </c>
      <c r="M52" s="16">
        <f t="shared" si="12"/>
        <v>0</v>
      </c>
      <c r="N52" s="16">
        <f t="shared" si="13"/>
        <v>0</v>
      </c>
      <c r="O52" s="17">
        <f t="shared" si="26"/>
        <v>0</v>
      </c>
      <c r="Q52" s="15">
        <v>2008</v>
      </c>
      <c r="R52" s="16">
        <f t="shared" si="14"/>
        <v>0</v>
      </c>
      <c r="S52" s="16">
        <f t="shared" si="15"/>
        <v>0</v>
      </c>
      <c r="T52" s="16">
        <f t="shared" si="16"/>
        <v>0</v>
      </c>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17">
        <f t="shared" si="27"/>
        <v>0</v>
      </c>
    </row>
    <row r="53" spans="2:30" ht="12.75">
      <c r="B53" s="15">
        <v>2009</v>
      </c>
      <c r="C53" s="16">
        <f t="shared" si="2"/>
        <v>0</v>
      </c>
      <c r="D53" s="16">
        <f t="shared" si="3"/>
        <v>0</v>
      </c>
      <c r="E53" s="16">
        <f t="shared" si="4"/>
        <v>0</v>
      </c>
      <c r="F53" s="16">
        <f t="shared" si="5"/>
        <v>0</v>
      </c>
      <c r="G53" s="16">
        <f t="shared" si="6"/>
        <v>0</v>
      </c>
      <c r="H53" s="16">
        <f t="shared" si="7"/>
        <v>0</v>
      </c>
      <c r="I53" s="16">
        <f t="shared" si="8"/>
        <v>0</v>
      </c>
      <c r="J53" s="16">
        <f t="shared" si="9"/>
        <v>0</v>
      </c>
      <c r="K53" s="16">
        <f t="shared" si="10"/>
        <v>0</v>
      </c>
      <c r="L53" s="16">
        <f t="shared" si="11"/>
        <v>0</v>
      </c>
      <c r="M53" s="16">
        <f t="shared" si="12"/>
        <v>0</v>
      </c>
      <c r="N53" s="16">
        <f t="shared" si="13"/>
        <v>0</v>
      </c>
      <c r="O53" s="17">
        <f t="shared" si="26"/>
        <v>0</v>
      </c>
      <c r="Q53" s="15">
        <v>2009</v>
      </c>
      <c r="R53" s="16">
        <f t="shared" si="14"/>
        <v>0</v>
      </c>
      <c r="S53" s="16">
        <f t="shared" si="15"/>
        <v>0</v>
      </c>
      <c r="T53" s="16">
        <f t="shared" si="16"/>
        <v>0</v>
      </c>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17">
        <f t="shared" si="27"/>
        <v>0</v>
      </c>
    </row>
    <row r="54" spans="2:30" ht="12.75">
      <c r="B54" s="15">
        <v>2010</v>
      </c>
      <c r="C54" s="16">
        <f t="shared" si="2"/>
        <v>0</v>
      </c>
      <c r="D54" s="16">
        <f t="shared" si="3"/>
        <v>0</v>
      </c>
      <c r="E54" s="16">
        <f t="shared" si="4"/>
        <v>0</v>
      </c>
      <c r="F54" s="16">
        <f t="shared" si="5"/>
        <v>0</v>
      </c>
      <c r="G54" s="16">
        <f t="shared" si="6"/>
        <v>0</v>
      </c>
      <c r="H54" s="16">
        <f t="shared" si="7"/>
        <v>0</v>
      </c>
      <c r="I54" s="16">
        <f t="shared" si="8"/>
        <v>0</v>
      </c>
      <c r="J54" s="16">
        <f t="shared" si="9"/>
        <v>0</v>
      </c>
      <c r="K54" s="16">
        <f t="shared" si="10"/>
        <v>0</v>
      </c>
      <c r="L54" s="16">
        <f t="shared" si="11"/>
        <v>0</v>
      </c>
      <c r="M54" s="16">
        <f t="shared" si="12"/>
        <v>0</v>
      </c>
      <c r="N54" s="16">
        <f t="shared" si="13"/>
        <v>0</v>
      </c>
      <c r="O54" s="17">
        <f t="shared" si="26"/>
        <v>0</v>
      </c>
      <c r="Q54" s="15">
        <v>2010</v>
      </c>
      <c r="R54" s="16">
        <f t="shared" si="14"/>
        <v>0</v>
      </c>
      <c r="S54" s="16">
        <f t="shared" si="15"/>
        <v>0</v>
      </c>
      <c r="T54" s="16">
        <f t="shared" si="16"/>
        <v>0</v>
      </c>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17">
        <f t="shared" si="27"/>
        <v>0</v>
      </c>
    </row>
    <row r="55" spans="2:30" ht="12.75">
      <c r="B55" s="15">
        <v>2011</v>
      </c>
      <c r="C55" s="16">
        <f t="shared" si="2"/>
        <v>0</v>
      </c>
      <c r="D55" s="16">
        <f t="shared" si="3"/>
        <v>0</v>
      </c>
      <c r="E55" s="16">
        <f t="shared" si="4"/>
        <v>0</v>
      </c>
      <c r="F55" s="16">
        <f t="shared" si="5"/>
        <v>0</v>
      </c>
      <c r="G55" s="16">
        <f t="shared" si="6"/>
        <v>0</v>
      </c>
      <c r="H55" s="16">
        <f t="shared" si="7"/>
        <v>0</v>
      </c>
      <c r="I55" s="16">
        <f t="shared" si="8"/>
        <v>0</v>
      </c>
      <c r="J55" s="16">
        <f t="shared" si="9"/>
        <v>0</v>
      </c>
      <c r="K55" s="16">
        <f t="shared" si="10"/>
        <v>0</v>
      </c>
      <c r="L55" s="16">
        <f t="shared" si="11"/>
        <v>0</v>
      </c>
      <c r="M55" s="16">
        <f t="shared" si="12"/>
        <v>0</v>
      </c>
      <c r="N55" s="16">
        <f t="shared" si="13"/>
        <v>0</v>
      </c>
      <c r="O55" s="17">
        <f t="shared" si="26"/>
        <v>0</v>
      </c>
      <c r="Q55" s="15">
        <v>2011</v>
      </c>
      <c r="R55" s="16">
        <f t="shared" si="14"/>
        <v>0</v>
      </c>
      <c r="S55" s="16">
        <f t="shared" si="15"/>
        <v>0</v>
      </c>
      <c r="T55" s="16">
        <f t="shared" si="16"/>
        <v>0</v>
      </c>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17">
        <f t="shared" si="27"/>
        <v>0</v>
      </c>
    </row>
    <row r="56" spans="2:30" ht="12.75">
      <c r="B56" s="15">
        <v>2012</v>
      </c>
      <c r="C56" s="16">
        <f t="shared" si="2"/>
        <v>0</v>
      </c>
      <c r="D56" s="16">
        <f t="shared" si="3"/>
        <v>0</v>
      </c>
      <c r="E56" s="16">
        <f t="shared" si="4"/>
        <v>0</v>
      </c>
      <c r="F56" s="16">
        <f t="shared" si="5"/>
        <v>0</v>
      </c>
      <c r="G56" s="16">
        <f t="shared" si="6"/>
        <v>0</v>
      </c>
      <c r="H56" s="16">
        <f t="shared" si="7"/>
        <v>0</v>
      </c>
      <c r="I56" s="16">
        <f t="shared" si="8"/>
        <v>0</v>
      </c>
      <c r="J56" s="16">
        <f t="shared" si="9"/>
        <v>0</v>
      </c>
      <c r="K56" s="16">
        <f t="shared" si="10"/>
        <v>0</v>
      </c>
      <c r="L56" s="16">
        <f t="shared" si="11"/>
        <v>0</v>
      </c>
      <c r="M56" s="16">
        <f t="shared" si="12"/>
        <v>0</v>
      </c>
      <c r="N56" s="16">
        <f t="shared" si="13"/>
        <v>0</v>
      </c>
      <c r="O56" s="17">
        <f t="shared" si="26"/>
        <v>0</v>
      </c>
      <c r="Q56" s="15">
        <v>2012</v>
      </c>
      <c r="R56" s="16">
        <f t="shared" si="14"/>
        <v>0</v>
      </c>
      <c r="S56" s="16">
        <f t="shared" si="15"/>
        <v>0</v>
      </c>
      <c r="T56" s="16">
        <f t="shared" si="16"/>
        <v>0</v>
      </c>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17">
        <f t="shared" si="27"/>
        <v>0</v>
      </c>
    </row>
    <row r="58" spans="1:17" ht="12.75">
      <c r="A58" s="1" t="s">
        <v>30</v>
      </c>
      <c r="B58" s="14" t="s">
        <v>31</v>
      </c>
      <c r="Q58" s="1" t="s">
        <v>35</v>
      </c>
    </row>
    <row r="59" spans="3:23" ht="12.75">
      <c r="C59" s="39" t="s">
        <v>36</v>
      </c>
      <c r="D59" s="40"/>
      <c r="E59" s="41" t="s">
        <v>37</v>
      </c>
      <c r="F59" s="41"/>
      <c r="G59" s="9" t="s">
        <v>33</v>
      </c>
      <c r="R59" s="39" t="s">
        <v>36</v>
      </c>
      <c r="S59" s="40"/>
      <c r="T59" s="41" t="s">
        <v>37</v>
      </c>
      <c r="U59" s="41"/>
      <c r="V59" s="9" t="s">
        <v>33</v>
      </c>
      <c r="W59" s="8"/>
    </row>
    <row r="60" spans="2:23" ht="12.75">
      <c r="B60" s="15" t="s">
        <v>0</v>
      </c>
      <c r="C60" s="9" t="s">
        <v>34</v>
      </c>
      <c r="D60" s="11" t="s">
        <v>32</v>
      </c>
      <c r="E60" s="9" t="s">
        <v>34</v>
      </c>
      <c r="F60" s="12" t="s">
        <v>32</v>
      </c>
      <c r="G60" s="9" t="s">
        <v>34</v>
      </c>
      <c r="Q60" s="15" t="s">
        <v>0</v>
      </c>
      <c r="R60" s="9" t="s">
        <v>34</v>
      </c>
      <c r="S60" s="11" t="s">
        <v>32</v>
      </c>
      <c r="T60" s="9" t="s">
        <v>34</v>
      </c>
      <c r="U60" s="12" t="s">
        <v>32</v>
      </c>
      <c r="V60" s="9" t="s">
        <v>34</v>
      </c>
      <c r="W60" s="8"/>
    </row>
    <row r="61" spans="2:23" ht="12.75">
      <c r="B61" s="15">
        <v>1990</v>
      </c>
      <c r="C61" s="16">
        <f>C7+D7+H7+K7+M7+N7</f>
        <v>9652.654089780679</v>
      </c>
      <c r="D61" s="16">
        <f>C34+D34+H34+K34+M34+N34</f>
        <v>697.9461325685323</v>
      </c>
      <c r="E61" s="16">
        <f>J7</f>
        <v>99.15342247448734</v>
      </c>
      <c r="F61" s="16">
        <f>J34</f>
        <v>7.297691894122267</v>
      </c>
      <c r="G61" s="16">
        <f>E7</f>
        <v>6272.177810009153</v>
      </c>
      <c r="Q61" s="15">
        <v>1990</v>
      </c>
      <c r="R61" s="16">
        <f>R7+S7+W7+Z7+AB7+AC7</f>
        <v>9721.397630821552</v>
      </c>
      <c r="S61" s="16">
        <f>R34+S34+W34+Z34+AB34+AC34</f>
        <v>702.415078965985</v>
      </c>
      <c r="T61" s="16">
        <f>Y7</f>
        <v>99.15342247448734</v>
      </c>
      <c r="U61" s="16">
        <f>Y34</f>
        <v>7.297691894122267</v>
      </c>
      <c r="V61" s="16">
        <f>T7</f>
        <v>6276.711601651889</v>
      </c>
      <c r="W61" s="8"/>
    </row>
    <row r="62" spans="2:23" ht="12.75">
      <c r="B62" s="15">
        <v>1991</v>
      </c>
      <c r="C62" s="16">
        <f aca="true" t="shared" si="28" ref="C62:C83">C8+D8+H8+K8+M8+N8</f>
        <v>9432.282718946553</v>
      </c>
      <c r="D62" s="16">
        <f aca="true" t="shared" si="29" ref="D62:D83">C35+D35+H35+K35+M35+N35</f>
        <v>662.4297594316889</v>
      </c>
      <c r="E62" s="16">
        <f aca="true" t="shared" si="30" ref="E62:E83">J8</f>
        <v>94.07778918080828</v>
      </c>
      <c r="F62" s="16">
        <f aca="true" t="shared" si="31" ref="F62:F83">J35</f>
        <v>6.924125283707489</v>
      </c>
      <c r="G62" s="16">
        <f aca="true" t="shared" si="32" ref="G62:G83">E8</f>
        <v>6171.580524205547</v>
      </c>
      <c r="Q62" s="15">
        <v>1991</v>
      </c>
      <c r="R62" s="16">
        <f aca="true" t="shared" si="33" ref="R62:R83">R8+S8+W8+Z8+AB8+AC8</f>
        <v>9410.59416805542</v>
      </c>
      <c r="S62" s="16">
        <f aca="true" t="shared" si="34" ref="S62:S83">R35+S35+W35+Z35+AB35+AC35</f>
        <v>661.0232671567037</v>
      </c>
      <c r="T62" s="16">
        <f aca="true" t="shared" si="35" ref="T62:T83">Y8</f>
        <v>94.07778918080828</v>
      </c>
      <c r="U62" s="16">
        <f aca="true" t="shared" si="36" ref="U62:U83">Y35</f>
        <v>6.924125283707489</v>
      </c>
      <c r="V62" s="16">
        <f aca="true" t="shared" si="37" ref="V62:V83">T8</f>
        <v>6170.119292871036</v>
      </c>
      <c r="W62" s="8"/>
    </row>
    <row r="63" spans="2:23" ht="12.75">
      <c r="B63" s="15">
        <v>1992</v>
      </c>
      <c r="C63" s="16">
        <f t="shared" si="28"/>
        <v>10995.212663741353</v>
      </c>
      <c r="D63" s="16">
        <f t="shared" si="29"/>
        <v>722.1444785872703</v>
      </c>
      <c r="E63" s="16">
        <f t="shared" si="30"/>
        <v>95.0831286365937</v>
      </c>
      <c r="F63" s="16">
        <f t="shared" si="31"/>
        <v>6.998118267653295</v>
      </c>
      <c r="G63" s="16">
        <f t="shared" si="32"/>
        <v>6315.438024868014</v>
      </c>
      <c r="Q63" s="15">
        <v>1992</v>
      </c>
      <c r="R63" s="16">
        <f t="shared" si="33"/>
        <v>11022.673255933978</v>
      </c>
      <c r="S63" s="16">
        <f t="shared" si="34"/>
        <v>723.923929045837</v>
      </c>
      <c r="T63" s="16">
        <f t="shared" si="35"/>
        <v>95.0831286365937</v>
      </c>
      <c r="U63" s="16">
        <f t="shared" si="36"/>
        <v>6.998118267653295</v>
      </c>
      <c r="V63" s="16">
        <f t="shared" si="37"/>
        <v>6317.316415436447</v>
      </c>
      <c r="W63" s="8"/>
    </row>
    <row r="64" spans="2:23" ht="12.75">
      <c r="B64" s="15">
        <v>1993</v>
      </c>
      <c r="C64" s="16">
        <f t="shared" si="28"/>
        <v>10952.836636204733</v>
      </c>
      <c r="D64" s="16">
        <f t="shared" si="29"/>
        <v>700.0668458443428</v>
      </c>
      <c r="E64" s="16">
        <f t="shared" si="30"/>
        <v>94.67551162933665</v>
      </c>
      <c r="F64" s="16">
        <f t="shared" si="31"/>
        <v>6.968117655919177</v>
      </c>
      <c r="G64" s="16">
        <f t="shared" si="32"/>
        <v>6086.017452295953</v>
      </c>
      <c r="Q64" s="15">
        <v>1993</v>
      </c>
      <c r="R64" s="16">
        <f t="shared" si="33"/>
        <v>10978.648911934397</v>
      </c>
      <c r="S64" s="16">
        <f t="shared" si="34"/>
        <v>701.731450046413</v>
      </c>
      <c r="T64" s="16">
        <f t="shared" si="35"/>
        <v>94.67551162933665</v>
      </c>
      <c r="U64" s="16">
        <f t="shared" si="36"/>
        <v>6.968117655919177</v>
      </c>
      <c r="V64" s="16">
        <f t="shared" si="37"/>
        <v>6087.847738286645</v>
      </c>
      <c r="W64" s="8"/>
    </row>
    <row r="65" spans="2:23" ht="12.75">
      <c r="B65" s="15">
        <v>1994</v>
      </c>
      <c r="C65" s="16">
        <f t="shared" si="28"/>
        <v>11862.571775567438</v>
      </c>
      <c r="D65" s="16">
        <f t="shared" si="29"/>
        <v>741.4754262589809</v>
      </c>
      <c r="E65" s="16">
        <f t="shared" si="30"/>
        <v>99.64026675623586</v>
      </c>
      <c r="F65" s="16">
        <f t="shared" si="31"/>
        <v>7.333523633258959</v>
      </c>
      <c r="G65" s="16">
        <f t="shared" si="32"/>
        <v>6397.580773110349</v>
      </c>
      <c r="Q65" s="15">
        <v>1994</v>
      </c>
      <c r="R65" s="16">
        <f t="shared" si="33"/>
        <v>11941.24543256553</v>
      </c>
      <c r="S65" s="16">
        <f t="shared" si="34"/>
        <v>746.5520430825031</v>
      </c>
      <c r="T65" s="16">
        <f t="shared" si="35"/>
        <v>99.64026675623586</v>
      </c>
      <c r="U65" s="16">
        <f t="shared" si="36"/>
        <v>7.333523633258959</v>
      </c>
      <c r="V65" s="16">
        <f t="shared" si="37"/>
        <v>6403.324085429668</v>
      </c>
      <c r="W65" s="8"/>
    </row>
    <row r="66" spans="2:23" ht="12.75">
      <c r="B66" s="15">
        <v>1995</v>
      </c>
      <c r="C66" s="16">
        <f t="shared" si="28"/>
        <v>10427.79128682037</v>
      </c>
      <c r="D66" s="16">
        <f t="shared" si="29"/>
        <v>659.4927236582467</v>
      </c>
      <c r="E66" s="16">
        <f t="shared" si="30"/>
        <v>92.9619697447481</v>
      </c>
      <c r="F66" s="16">
        <f t="shared" si="31"/>
        <v>6.84200097321346</v>
      </c>
      <c r="G66" s="16">
        <f t="shared" si="32"/>
        <v>7785.337978425272</v>
      </c>
      <c r="Q66" s="15">
        <v>1995</v>
      </c>
      <c r="R66" s="16">
        <f t="shared" si="33"/>
        <v>10456.137014003674</v>
      </c>
      <c r="S66" s="16">
        <f t="shared" si="34"/>
        <v>661.3086792987217</v>
      </c>
      <c r="T66" s="16">
        <f t="shared" si="35"/>
        <v>92.9619697447481</v>
      </c>
      <c r="U66" s="16">
        <f t="shared" si="36"/>
        <v>6.84200097321346</v>
      </c>
      <c r="V66" s="16">
        <f t="shared" si="37"/>
        <v>7787.504133817676</v>
      </c>
      <c r="W66" s="8"/>
    </row>
    <row r="67" spans="2:23" ht="12.75">
      <c r="B67" s="15">
        <v>1996</v>
      </c>
      <c r="C67" s="16">
        <f t="shared" si="28"/>
        <v>9516.151979974347</v>
      </c>
      <c r="D67" s="16">
        <f t="shared" si="29"/>
        <v>607.9945229854113</v>
      </c>
      <c r="E67" s="16">
        <f t="shared" si="30"/>
        <v>100.63543416424633</v>
      </c>
      <c r="F67" s="16">
        <f t="shared" si="31"/>
        <v>7.406767954488529</v>
      </c>
      <c r="G67" s="16">
        <f t="shared" si="32"/>
        <v>6426.423798368357</v>
      </c>
      <c r="Q67" s="15">
        <v>1996</v>
      </c>
      <c r="R67" s="16">
        <f t="shared" si="33"/>
        <v>9492.073384840673</v>
      </c>
      <c r="S67" s="16">
        <f t="shared" si="34"/>
        <v>606.4533117774953</v>
      </c>
      <c r="T67" s="16">
        <f t="shared" si="35"/>
        <v>100.63543416424633</v>
      </c>
      <c r="U67" s="16">
        <f t="shared" si="36"/>
        <v>7.406767954488529</v>
      </c>
      <c r="V67" s="16">
        <f t="shared" si="37"/>
        <v>6424.561153739296</v>
      </c>
      <c r="W67" s="8"/>
    </row>
    <row r="68" spans="2:23" ht="12.75">
      <c r="B68" s="15">
        <v>1997</v>
      </c>
      <c r="C68" s="16">
        <f t="shared" si="28"/>
        <v>9747.335561846594</v>
      </c>
      <c r="D68" s="16">
        <f t="shared" si="29"/>
        <v>623.7676740948517</v>
      </c>
      <c r="E68" s="16">
        <f t="shared" si="30"/>
        <v>103.48186442389216</v>
      </c>
      <c r="F68" s="16">
        <f t="shared" si="31"/>
        <v>7.6162652215984625</v>
      </c>
      <c r="G68" s="16">
        <f t="shared" si="32"/>
        <v>6166.0532003574735</v>
      </c>
      <c r="Q68" s="15">
        <v>1997</v>
      </c>
      <c r="R68" s="16">
        <f t="shared" si="33"/>
        <v>9791.655334742327</v>
      </c>
      <c r="S68" s="16">
        <f t="shared" si="34"/>
        <v>626.6008431224835</v>
      </c>
      <c r="T68" s="16">
        <f t="shared" si="35"/>
        <v>103.48186442389216</v>
      </c>
      <c r="U68" s="16">
        <f t="shared" si="36"/>
        <v>7.6162652215984625</v>
      </c>
      <c r="V68" s="16">
        <f t="shared" si="37"/>
        <v>6169.449044010381</v>
      </c>
      <c r="W68" s="8"/>
    </row>
    <row r="69" spans="2:23" ht="12.75">
      <c r="B69" s="15">
        <v>1998</v>
      </c>
      <c r="C69" s="16">
        <f t="shared" si="28"/>
        <v>9505.291537554007</v>
      </c>
      <c r="D69" s="16">
        <f t="shared" si="29"/>
        <v>610.355111092648</v>
      </c>
      <c r="E69" s="16">
        <f t="shared" si="30"/>
        <v>101.76111633317736</v>
      </c>
      <c r="F69" s="16">
        <f t="shared" si="31"/>
        <v>7.489618162121853</v>
      </c>
      <c r="G69" s="16">
        <f t="shared" si="32"/>
        <v>5980.336291257291</v>
      </c>
      <c r="Q69" s="15">
        <v>1998</v>
      </c>
      <c r="R69" s="16">
        <f t="shared" si="33"/>
        <v>9532.36418144345</v>
      </c>
      <c r="S69" s="16">
        <f t="shared" si="34"/>
        <v>612.084092075653</v>
      </c>
      <c r="T69" s="16">
        <f t="shared" si="35"/>
        <v>101.76111633317736</v>
      </c>
      <c r="U69" s="16">
        <f t="shared" si="36"/>
        <v>7.489618162121853</v>
      </c>
      <c r="V69" s="16">
        <f t="shared" si="37"/>
        <v>5982.451828641408</v>
      </c>
      <c r="W69" s="8"/>
    </row>
    <row r="70" spans="2:23" ht="12.75">
      <c r="B70" s="15">
        <v>1999</v>
      </c>
      <c r="C70" s="16">
        <f t="shared" si="28"/>
        <v>9179.21436870988</v>
      </c>
      <c r="D70" s="16">
        <f t="shared" si="29"/>
        <v>590.2462644675203</v>
      </c>
      <c r="E70" s="16">
        <f t="shared" si="30"/>
        <v>106.48194710619077</v>
      </c>
      <c r="F70" s="16">
        <f t="shared" si="31"/>
        <v>7.83707130701564</v>
      </c>
      <c r="G70" s="16">
        <f t="shared" si="32"/>
        <v>5781.232416349605</v>
      </c>
      <c r="Q70" s="15">
        <v>1999</v>
      </c>
      <c r="R70" s="16">
        <f t="shared" si="33"/>
        <v>9218.894050180272</v>
      </c>
      <c r="S70" s="16">
        <f t="shared" si="34"/>
        <v>592.7778350889484</v>
      </c>
      <c r="T70" s="16">
        <f t="shared" si="35"/>
        <v>106.48194710619077</v>
      </c>
      <c r="U70" s="16">
        <f t="shared" si="36"/>
        <v>7.83707130701564</v>
      </c>
      <c r="V70" s="16">
        <f t="shared" si="37"/>
        <v>5784.343582455219</v>
      </c>
      <c r="W70" s="8"/>
    </row>
    <row r="71" spans="2:23" ht="12.75">
      <c r="B71" s="15">
        <v>2000</v>
      </c>
      <c r="C71" s="16">
        <f t="shared" si="28"/>
        <v>9423.399272096796</v>
      </c>
      <c r="D71" s="16">
        <f t="shared" si="29"/>
        <v>593.0396257758745</v>
      </c>
      <c r="E71" s="16">
        <f t="shared" si="30"/>
        <v>102.77029530496598</v>
      </c>
      <c r="F71" s="16">
        <f t="shared" si="31"/>
        <v>7.563893734445497</v>
      </c>
      <c r="G71" s="16">
        <f t="shared" si="32"/>
        <v>6614.672662587442</v>
      </c>
      <c r="Q71" s="15">
        <v>2000</v>
      </c>
      <c r="R71" s="16">
        <f t="shared" si="33"/>
        <v>9494.265861037937</v>
      </c>
      <c r="S71" s="16">
        <f t="shared" si="34"/>
        <v>597.532471786385</v>
      </c>
      <c r="T71" s="16">
        <f t="shared" si="35"/>
        <v>102.77029530496598</v>
      </c>
      <c r="U71" s="16">
        <f t="shared" si="36"/>
        <v>7.563893734445497</v>
      </c>
      <c r="V71" s="16">
        <f t="shared" si="37"/>
        <v>6620.535966184481</v>
      </c>
      <c r="W71" s="8"/>
    </row>
    <row r="72" spans="2:23" ht="12.75">
      <c r="B72" s="15">
        <v>2001</v>
      </c>
      <c r="C72" s="16">
        <f t="shared" si="28"/>
        <v>9741.737830630243</v>
      </c>
      <c r="D72" s="16">
        <f t="shared" si="29"/>
        <v>611.9403048671454</v>
      </c>
      <c r="E72" s="16">
        <f t="shared" si="30"/>
        <v>99.61690923178827</v>
      </c>
      <c r="F72" s="16">
        <f t="shared" si="31"/>
        <v>7.331804519459616</v>
      </c>
      <c r="G72" s="16">
        <f t="shared" si="32"/>
        <v>6840.290238997981</v>
      </c>
      <c r="Q72" s="15">
        <v>2001</v>
      </c>
      <c r="R72" s="16">
        <f t="shared" si="33"/>
        <v>9786.620323531271</v>
      </c>
      <c r="S72" s="16">
        <f t="shared" si="34"/>
        <v>614.7817541474672</v>
      </c>
      <c r="T72" s="16">
        <f t="shared" si="35"/>
        <v>99.61690923178827</v>
      </c>
      <c r="U72" s="16">
        <f t="shared" si="36"/>
        <v>7.331804519459616</v>
      </c>
      <c r="V72" s="16">
        <f t="shared" si="37"/>
        <v>6843.939409975609</v>
      </c>
      <c r="W72" s="8"/>
    </row>
    <row r="73" spans="2:23" ht="12.75">
      <c r="B73" s="15">
        <v>2002</v>
      </c>
      <c r="C73" s="16">
        <f t="shared" si="28"/>
        <v>9964.326660199773</v>
      </c>
      <c r="D73" s="16">
        <f t="shared" si="29"/>
        <v>621.117238384621</v>
      </c>
      <c r="E73" s="16">
        <f t="shared" si="30"/>
        <v>100.72621490639894</v>
      </c>
      <c r="F73" s="16">
        <f t="shared" si="31"/>
        <v>7.413449417110961</v>
      </c>
      <c r="G73" s="16">
        <f t="shared" si="32"/>
        <v>7056.300964090088</v>
      </c>
      <c r="Q73" s="15">
        <v>2002</v>
      </c>
      <c r="R73" s="16">
        <f t="shared" si="33"/>
        <v>10023.527040662451</v>
      </c>
      <c r="S73" s="16">
        <f t="shared" si="34"/>
        <v>624.8556435050216</v>
      </c>
      <c r="T73" s="16">
        <f t="shared" si="35"/>
        <v>100.72621490639894</v>
      </c>
      <c r="U73" s="16">
        <f t="shared" si="36"/>
        <v>7.413449417110961</v>
      </c>
      <c r="V73" s="16">
        <f t="shared" si="37"/>
        <v>7060.996760948451</v>
      </c>
      <c r="W73" s="8"/>
    </row>
    <row r="74" spans="2:23" ht="12.75">
      <c r="B74" s="15">
        <v>2003</v>
      </c>
      <c r="C74" s="16">
        <f t="shared" si="28"/>
        <v>9708.744169899539</v>
      </c>
      <c r="D74" s="16">
        <f t="shared" si="29"/>
        <v>604.3911029023134</v>
      </c>
      <c r="E74" s="16">
        <f t="shared" si="30"/>
        <v>101.74837732269586</v>
      </c>
      <c r="F74" s="16">
        <f t="shared" si="31"/>
        <v>7.4886805709504145</v>
      </c>
      <c r="G74" s="16">
        <f t="shared" si="32"/>
        <v>7006.755667807766</v>
      </c>
      <c r="Q74" s="15">
        <v>2003</v>
      </c>
      <c r="R74" s="16">
        <f t="shared" si="33"/>
        <v>9737.866268780495</v>
      </c>
      <c r="S74" s="16">
        <f t="shared" si="34"/>
        <v>606.2242546418678</v>
      </c>
      <c r="T74" s="16">
        <f t="shared" si="35"/>
        <v>101.74837732269586</v>
      </c>
      <c r="U74" s="16">
        <f t="shared" si="36"/>
        <v>7.4886805709504145</v>
      </c>
      <c r="V74" s="16">
        <f t="shared" si="37"/>
        <v>7009.078781293791</v>
      </c>
      <c r="W74" s="8"/>
    </row>
    <row r="75" spans="2:23" ht="12.75">
      <c r="B75" s="15">
        <v>2004</v>
      </c>
      <c r="C75" s="16">
        <f t="shared" si="28"/>
        <v>8504.858213186773</v>
      </c>
      <c r="D75" s="16">
        <f t="shared" si="29"/>
        <v>535.440234015453</v>
      </c>
      <c r="E75" s="16">
        <f t="shared" si="30"/>
        <v>98.75013787057534</v>
      </c>
      <c r="F75" s="16">
        <f t="shared" si="31"/>
        <v>7.268010147274344</v>
      </c>
      <c r="G75" s="16">
        <f t="shared" si="32"/>
        <v>7297.68661195092</v>
      </c>
      <c r="Q75" s="15">
        <v>2004</v>
      </c>
      <c r="R75" s="16">
        <f t="shared" si="33"/>
        <v>8535.957855650448</v>
      </c>
      <c r="S75" s="16">
        <f t="shared" si="34"/>
        <v>537.3978119942389</v>
      </c>
      <c r="T75" s="16">
        <f t="shared" si="35"/>
        <v>98.75013787057534</v>
      </c>
      <c r="U75" s="16">
        <f t="shared" si="36"/>
        <v>7.268010147274344</v>
      </c>
      <c r="V75" s="16">
        <f t="shared" si="37"/>
        <v>7300.153750655649</v>
      </c>
      <c r="W75" s="8"/>
    </row>
    <row r="76" spans="2:23" ht="12.75">
      <c r="B76" s="15">
        <v>2005</v>
      </c>
      <c r="C76" s="16">
        <f t="shared" si="28"/>
        <v>8716.46834374578</v>
      </c>
      <c r="D76" s="16">
        <f t="shared" si="29"/>
        <v>545.5355707308205</v>
      </c>
      <c r="E76" s="16">
        <f t="shared" si="30"/>
        <v>96.86363272014805</v>
      </c>
      <c r="F76" s="16">
        <f t="shared" si="31"/>
        <v>7.129163368202896</v>
      </c>
      <c r="G76" s="16">
        <f t="shared" si="32"/>
        <v>7409.485112812319</v>
      </c>
      <c r="Q76" s="15">
        <v>2005</v>
      </c>
      <c r="R76" s="16">
        <f t="shared" si="33"/>
        <v>8725.18098058618</v>
      </c>
      <c r="S76" s="16">
        <f t="shared" si="34"/>
        <v>546.0835114294382</v>
      </c>
      <c r="T76" s="16">
        <f t="shared" si="35"/>
        <v>96.86363272014805</v>
      </c>
      <c r="U76" s="16">
        <f t="shared" si="36"/>
        <v>7.129163368202896</v>
      </c>
      <c r="V76" s="16">
        <f t="shared" si="37"/>
        <v>7410.17483597998</v>
      </c>
      <c r="W76" s="8"/>
    </row>
    <row r="77" spans="2:23" ht="12.75">
      <c r="B77" s="15">
        <v>2006</v>
      </c>
      <c r="C77" s="16">
        <f t="shared" si="28"/>
        <v>7481.483881361057</v>
      </c>
      <c r="D77" s="16">
        <f t="shared" si="29"/>
        <v>480.2960116161524</v>
      </c>
      <c r="E77" s="16">
        <f t="shared" si="30"/>
        <v>92.95891528143913</v>
      </c>
      <c r="F77" s="16">
        <f t="shared" si="31"/>
        <v>6.841776164713919</v>
      </c>
      <c r="G77" s="16">
        <f t="shared" si="32"/>
        <v>6594.1489565532775</v>
      </c>
      <c r="Q77" s="15">
        <v>2006</v>
      </c>
      <c r="R77" s="16">
        <f t="shared" si="33"/>
        <v>7530.326380348454</v>
      </c>
      <c r="S77" s="16">
        <f t="shared" si="34"/>
        <v>483.46265159017383</v>
      </c>
      <c r="T77" s="16">
        <f t="shared" si="35"/>
        <v>92.95891528143913</v>
      </c>
      <c r="U77" s="16">
        <f t="shared" si="36"/>
        <v>6.841776164713919</v>
      </c>
      <c r="V77" s="16">
        <f t="shared" si="37"/>
        <v>6597.47466798709</v>
      </c>
      <c r="W77" s="8"/>
    </row>
    <row r="78" spans="2:23" ht="12.75">
      <c r="B78" s="15">
        <v>2007</v>
      </c>
      <c r="C78" s="16">
        <f t="shared" si="28"/>
        <v>0</v>
      </c>
      <c r="D78" s="16">
        <f t="shared" si="29"/>
        <v>0</v>
      </c>
      <c r="E78" s="16">
        <f t="shared" si="30"/>
        <v>0</v>
      </c>
      <c r="F78" s="16">
        <f t="shared" si="31"/>
        <v>0</v>
      </c>
      <c r="G78" s="16">
        <f t="shared" si="32"/>
        <v>0</v>
      </c>
      <c r="Q78" s="15">
        <v>2007</v>
      </c>
      <c r="R78" s="16">
        <f t="shared" si="33"/>
        <v>0</v>
      </c>
      <c r="S78" s="16">
        <f t="shared" si="34"/>
        <v>0</v>
      </c>
      <c r="T78" s="16">
        <f t="shared" si="35"/>
        <v>0</v>
      </c>
      <c r="U78" s="16">
        <f t="shared" si="36"/>
        <v>0</v>
      </c>
      <c r="V78" s="16">
        <f t="shared" si="37"/>
        <v>0</v>
      </c>
      <c r="W78" s="8"/>
    </row>
    <row r="79" spans="2:23" ht="12.75">
      <c r="B79" s="15">
        <v>2008</v>
      </c>
      <c r="C79" s="16">
        <f t="shared" si="28"/>
        <v>0</v>
      </c>
      <c r="D79" s="16">
        <f t="shared" si="29"/>
        <v>0</v>
      </c>
      <c r="E79" s="16">
        <f t="shared" si="30"/>
        <v>0</v>
      </c>
      <c r="F79" s="16">
        <f t="shared" si="31"/>
        <v>0</v>
      </c>
      <c r="G79" s="16">
        <f t="shared" si="32"/>
        <v>0</v>
      </c>
      <c r="Q79" s="15">
        <v>2008</v>
      </c>
      <c r="R79" s="16">
        <f t="shared" si="33"/>
        <v>0</v>
      </c>
      <c r="S79" s="16">
        <f t="shared" si="34"/>
        <v>0</v>
      </c>
      <c r="T79" s="16">
        <f t="shared" si="35"/>
        <v>0</v>
      </c>
      <c r="U79" s="16">
        <f t="shared" si="36"/>
        <v>0</v>
      </c>
      <c r="V79" s="16">
        <f t="shared" si="37"/>
        <v>0</v>
      </c>
      <c r="W79" s="8"/>
    </row>
    <row r="80" spans="2:23" ht="12.75">
      <c r="B80" s="15">
        <v>2009</v>
      </c>
      <c r="C80" s="16">
        <f t="shared" si="28"/>
        <v>0</v>
      </c>
      <c r="D80" s="16">
        <f t="shared" si="29"/>
        <v>0</v>
      </c>
      <c r="E80" s="16">
        <f t="shared" si="30"/>
        <v>0</v>
      </c>
      <c r="F80" s="16">
        <f t="shared" si="31"/>
        <v>0</v>
      </c>
      <c r="G80" s="16">
        <f t="shared" si="32"/>
        <v>0</v>
      </c>
      <c r="Q80" s="15">
        <v>2009</v>
      </c>
      <c r="R80" s="16">
        <f t="shared" si="33"/>
        <v>0</v>
      </c>
      <c r="S80" s="16">
        <f t="shared" si="34"/>
        <v>0</v>
      </c>
      <c r="T80" s="16">
        <f t="shared" si="35"/>
        <v>0</v>
      </c>
      <c r="U80" s="16">
        <f t="shared" si="36"/>
        <v>0</v>
      </c>
      <c r="V80" s="16">
        <f t="shared" si="37"/>
        <v>0</v>
      </c>
      <c r="W80" s="8"/>
    </row>
    <row r="81" spans="2:23" ht="12.75">
      <c r="B81" s="15">
        <v>2010</v>
      </c>
      <c r="C81" s="16">
        <f t="shared" si="28"/>
        <v>0</v>
      </c>
      <c r="D81" s="16">
        <f t="shared" si="29"/>
        <v>0</v>
      </c>
      <c r="E81" s="16">
        <f t="shared" si="30"/>
        <v>0</v>
      </c>
      <c r="F81" s="16">
        <f t="shared" si="31"/>
        <v>0</v>
      </c>
      <c r="G81" s="16">
        <f t="shared" si="32"/>
        <v>0</v>
      </c>
      <c r="Q81" s="15">
        <v>2010</v>
      </c>
      <c r="R81" s="16">
        <f t="shared" si="33"/>
        <v>0</v>
      </c>
      <c r="S81" s="16">
        <f t="shared" si="34"/>
        <v>0</v>
      </c>
      <c r="T81" s="16">
        <f t="shared" si="35"/>
        <v>0</v>
      </c>
      <c r="U81" s="16">
        <f t="shared" si="36"/>
        <v>0</v>
      </c>
      <c r="V81" s="16">
        <f t="shared" si="37"/>
        <v>0</v>
      </c>
      <c r="W81" s="8"/>
    </row>
    <row r="82" spans="2:23" ht="12.75">
      <c r="B82" s="15">
        <v>2011</v>
      </c>
      <c r="C82" s="16">
        <f t="shared" si="28"/>
        <v>0</v>
      </c>
      <c r="D82" s="16">
        <f t="shared" si="29"/>
        <v>0</v>
      </c>
      <c r="E82" s="16">
        <f t="shared" si="30"/>
        <v>0</v>
      </c>
      <c r="F82" s="16">
        <f t="shared" si="31"/>
        <v>0</v>
      </c>
      <c r="G82" s="16">
        <f t="shared" si="32"/>
        <v>0</v>
      </c>
      <c r="Q82" s="15">
        <v>2011</v>
      </c>
      <c r="R82" s="16">
        <f t="shared" si="33"/>
        <v>0</v>
      </c>
      <c r="S82" s="16">
        <f t="shared" si="34"/>
        <v>0</v>
      </c>
      <c r="T82" s="16">
        <f t="shared" si="35"/>
        <v>0</v>
      </c>
      <c r="U82" s="16">
        <f t="shared" si="36"/>
        <v>0</v>
      </c>
      <c r="V82" s="16">
        <f t="shared" si="37"/>
        <v>0</v>
      </c>
      <c r="W82" s="8"/>
    </row>
    <row r="83" spans="2:23" ht="12.75">
      <c r="B83" s="15">
        <v>2012</v>
      </c>
      <c r="C83" s="16">
        <f t="shared" si="28"/>
        <v>0</v>
      </c>
      <c r="D83" s="16">
        <f t="shared" si="29"/>
        <v>0</v>
      </c>
      <c r="E83" s="16">
        <f t="shared" si="30"/>
        <v>0</v>
      </c>
      <c r="F83" s="16">
        <f t="shared" si="31"/>
        <v>0</v>
      </c>
      <c r="G83" s="16">
        <f t="shared" si="32"/>
        <v>0</v>
      </c>
      <c r="Q83" s="15">
        <v>2012</v>
      </c>
      <c r="R83" s="16">
        <f t="shared" si="33"/>
        <v>0</v>
      </c>
      <c r="S83" s="16">
        <f t="shared" si="34"/>
        <v>0</v>
      </c>
      <c r="T83" s="16">
        <f t="shared" si="35"/>
        <v>0</v>
      </c>
      <c r="U83" s="16">
        <f t="shared" si="36"/>
        <v>0</v>
      </c>
      <c r="V83" s="16">
        <f t="shared" si="37"/>
        <v>0</v>
      </c>
      <c r="W83" s="8"/>
    </row>
  </sheetData>
  <mergeCells count="4">
    <mergeCell ref="C59:D59"/>
    <mergeCell ref="E59:F59"/>
    <mergeCell ref="R59:S59"/>
    <mergeCell ref="T59:U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xl/worksheets/sheet9.xml><?xml version="1.0" encoding="utf-8"?>
<worksheet xmlns="http://schemas.openxmlformats.org/spreadsheetml/2006/main" xmlns:r="http://schemas.openxmlformats.org/officeDocument/2006/relationships">
  <dimension ref="A1:AD83"/>
  <sheetViews>
    <sheetView workbookViewId="0" topLeftCell="A1">
      <selection activeCell="A1" sqref="A1"/>
    </sheetView>
  </sheetViews>
  <sheetFormatPr defaultColWidth="11.421875" defaultRowHeight="12.75"/>
  <cols>
    <col min="1" max="1" width="3.57421875" style="0" customWidth="1"/>
    <col min="2" max="2" width="11.421875" style="13" customWidth="1"/>
    <col min="16" max="16" width="3.421875" style="0" customWidth="1"/>
    <col min="17" max="17" width="11.421875" style="13" customWidth="1"/>
  </cols>
  <sheetData>
    <row r="1" ht="18">
      <c r="A1" s="2" t="s">
        <v>19</v>
      </c>
    </row>
    <row r="4" spans="1:17" ht="12.75">
      <c r="A4" s="1" t="s">
        <v>2</v>
      </c>
      <c r="B4" s="14" t="s">
        <v>38</v>
      </c>
      <c r="Q4" s="1" t="s">
        <v>28</v>
      </c>
    </row>
    <row r="6" spans="2:30" ht="12.75">
      <c r="B6" s="15" t="s">
        <v>0</v>
      </c>
      <c r="C6" s="18" t="s">
        <v>3</v>
      </c>
      <c r="D6" s="18" t="s">
        <v>4</v>
      </c>
      <c r="E6" s="19" t="s">
        <v>5</v>
      </c>
      <c r="F6" s="19" t="s">
        <v>6</v>
      </c>
      <c r="G6" s="19" t="s">
        <v>7</v>
      </c>
      <c r="H6" s="18" t="s">
        <v>8</v>
      </c>
      <c r="I6" s="19" t="s">
        <v>9</v>
      </c>
      <c r="J6" s="18" t="s">
        <v>10</v>
      </c>
      <c r="K6" s="18" t="s">
        <v>11</v>
      </c>
      <c r="L6" s="19" t="s">
        <v>12</v>
      </c>
      <c r="M6" s="18" t="s">
        <v>13</v>
      </c>
      <c r="N6" s="18" t="s">
        <v>14</v>
      </c>
      <c r="O6" s="20" t="s">
        <v>24</v>
      </c>
      <c r="Q6" s="15" t="s">
        <v>0</v>
      </c>
      <c r="R6" s="18" t="s">
        <v>3</v>
      </c>
      <c r="S6" s="18" t="s">
        <v>4</v>
      </c>
      <c r="T6" s="19" t="s">
        <v>5</v>
      </c>
      <c r="U6" s="19" t="s">
        <v>6</v>
      </c>
      <c r="V6" s="19" t="s">
        <v>7</v>
      </c>
      <c r="W6" s="18" t="s">
        <v>8</v>
      </c>
      <c r="X6" s="19" t="s">
        <v>9</v>
      </c>
      <c r="Y6" s="18" t="s">
        <v>10</v>
      </c>
      <c r="Z6" s="18" t="s">
        <v>11</v>
      </c>
      <c r="AA6" s="19" t="s">
        <v>12</v>
      </c>
      <c r="AB6" s="18" t="s">
        <v>13</v>
      </c>
      <c r="AC6" s="18" t="s">
        <v>14</v>
      </c>
      <c r="AD6" s="20" t="s">
        <v>24</v>
      </c>
    </row>
    <row r="7" spans="2:30" ht="12.75">
      <c r="B7" s="15">
        <v>1990</v>
      </c>
      <c r="C7" s="16">
        <f>'[1]Food'!C7</f>
        <v>4534.481870482758</v>
      </c>
      <c r="D7" s="16">
        <f>'[1]Food'!D7</f>
        <v>1081.702107985846</v>
      </c>
      <c r="E7" s="16">
        <f>'[1]Food'!E7</f>
        <v>4514.2919736321555</v>
      </c>
      <c r="F7" s="16">
        <f>'[1]Food'!F7</f>
        <v>192.24156640026678</v>
      </c>
      <c r="G7" s="16">
        <f>'[1]Food'!G7</f>
        <v>0</v>
      </c>
      <c r="H7" s="16">
        <f>'[1]Food'!H7</f>
        <v>242.0940722537297</v>
      </c>
      <c r="I7" s="16">
        <f>'[1]Food'!I7</f>
        <v>15.862199463049876</v>
      </c>
      <c r="J7" s="16">
        <f>'[1]Food'!J7</f>
        <v>650.4336485287671</v>
      </c>
      <c r="K7" s="16">
        <f>'[1]Food'!K7</f>
        <v>1163.038132922688</v>
      </c>
      <c r="L7" s="16">
        <f>'[1]Food'!L7</f>
        <v>63.71278010077378</v>
      </c>
      <c r="M7" s="16">
        <f>'[1]Food'!M7</f>
        <v>220.53601066505587</v>
      </c>
      <c r="N7" s="16">
        <f>'[1]Food'!N7</f>
        <v>105.32117540051006</v>
      </c>
      <c r="O7" s="17">
        <f>SUM(C7:N7)</f>
        <v>12783.715537835598</v>
      </c>
      <c r="Q7" s="15">
        <v>1990</v>
      </c>
      <c r="R7" s="16">
        <f>'[1]Food'!AF7</f>
        <v>4642.193792502587</v>
      </c>
      <c r="S7" s="16">
        <f>'[1]Food'!AG7</f>
        <v>1142.868922409013</v>
      </c>
      <c r="T7" s="16">
        <f>'[1]Food'!AH7</f>
        <v>4526.995441725426</v>
      </c>
      <c r="U7" s="16">
        <f>'[1]Food'!AI7</f>
        <v>195.27417773124154</v>
      </c>
      <c r="V7" s="16">
        <f>'[1]Food'!AJ7</f>
        <v>0</v>
      </c>
      <c r="W7" s="16">
        <f>'[1]Food'!AK7</f>
        <v>242.0940722537297</v>
      </c>
      <c r="X7" s="16">
        <f>'[1]Food'!AL7</f>
        <v>15.862199463049876</v>
      </c>
      <c r="Y7" s="16">
        <f>'[1]Food'!AM7</f>
        <v>650.4336485287671</v>
      </c>
      <c r="Z7" s="16">
        <f>'[1]Food'!AN7</f>
        <v>1164.7303479435861</v>
      </c>
      <c r="AA7" s="16">
        <f>'[1]Food'!AO7</f>
        <v>65.66677666938361</v>
      </c>
      <c r="AB7" s="16">
        <f>'[1]Food'!AP7</f>
        <v>220.5985612403105</v>
      </c>
      <c r="AC7" s="16">
        <f>'[1]Food'!AQ7</f>
        <v>106.42734029772848</v>
      </c>
      <c r="AD7" s="17">
        <f>SUM(R7:AC7)</f>
        <v>12973.145280764826</v>
      </c>
    </row>
    <row r="8" spans="2:30" ht="12.75">
      <c r="B8" s="15">
        <v>1991</v>
      </c>
      <c r="C8" s="16">
        <f>'[1]Food'!C8</f>
        <v>4684.905522150136</v>
      </c>
      <c r="D8" s="16">
        <f>'[1]Food'!D8</f>
        <v>1493.1282746039847</v>
      </c>
      <c r="E8" s="16">
        <f>'[1]Food'!E8</f>
        <v>4721.935505966321</v>
      </c>
      <c r="F8" s="16">
        <f>'[1]Food'!F8</f>
        <v>242.25811626110064</v>
      </c>
      <c r="G8" s="16">
        <f>'[1]Food'!G8</f>
        <v>0</v>
      </c>
      <c r="H8" s="16">
        <f>'[1]Food'!H8</f>
        <v>222.81729751093985</v>
      </c>
      <c r="I8" s="16">
        <f>'[1]Food'!I8</f>
        <v>19.094474202503015</v>
      </c>
      <c r="J8" s="16">
        <f>'[1]Food'!J8</f>
        <v>635.8192365717032</v>
      </c>
      <c r="K8" s="16">
        <f>'[1]Food'!K8</f>
        <v>1027.2407844132797</v>
      </c>
      <c r="L8" s="16">
        <f>'[1]Food'!L8</f>
        <v>71.3092866731946</v>
      </c>
      <c r="M8" s="16">
        <f>'[1]Food'!M8</f>
        <v>158.7746088884382</v>
      </c>
      <c r="N8" s="16">
        <f>'[1]Food'!N8</f>
        <v>124.8029454310001</v>
      </c>
      <c r="O8" s="17">
        <f aca="true" t="shared" si="0" ref="O8:O29">SUM(C8:N8)</f>
        <v>13402.0860526726</v>
      </c>
      <c r="Q8" s="15">
        <v>1991</v>
      </c>
      <c r="R8" s="16">
        <f>'[1]Food'!AF8</f>
        <v>4649.945378894588</v>
      </c>
      <c r="S8" s="16">
        <f>'[1]Food'!AG8</f>
        <v>1473.1328561126788</v>
      </c>
      <c r="T8" s="16">
        <f>'[1]Food'!AH8</f>
        <v>4717.801107214961</v>
      </c>
      <c r="U8" s="16">
        <f>'[1]Food'!AI8</f>
        <v>241.27216060102526</v>
      </c>
      <c r="V8" s="16">
        <f>'[1]Food'!AJ8</f>
        <v>0</v>
      </c>
      <c r="W8" s="16">
        <f>'[1]Food'!AK8</f>
        <v>222.81729751093985</v>
      </c>
      <c r="X8" s="16">
        <f>'[1]Food'!AL8</f>
        <v>19.094474202503015</v>
      </c>
      <c r="Y8" s="16">
        <f>'[1]Food'!AM8</f>
        <v>635.8192365717032</v>
      </c>
      <c r="Z8" s="16">
        <f>'[1]Food'!AN8</f>
        <v>1026.7349688086633</v>
      </c>
      <c r="AA8" s="16">
        <f>'[1]Food'!AO8</f>
        <v>70.674959708732</v>
      </c>
      <c r="AB8" s="16">
        <f>'[1]Food'!AP8</f>
        <v>158.7574920045628</v>
      </c>
      <c r="AC8" s="16">
        <f>'[1]Food'!AQ8</f>
        <v>124.37307819064931</v>
      </c>
      <c r="AD8" s="17">
        <f aca="true" t="shared" si="1" ref="AD8:AD29">SUM(R8:AC8)</f>
        <v>13340.423009821008</v>
      </c>
    </row>
    <row r="9" spans="2:30" ht="12.75">
      <c r="B9" s="15">
        <v>1992</v>
      </c>
      <c r="C9" s="16">
        <f>'[1]Food'!C9</f>
        <v>4626.643075479911</v>
      </c>
      <c r="D9" s="16">
        <f>'[1]Food'!D9</f>
        <v>1049.6178242928252</v>
      </c>
      <c r="E9" s="16">
        <f>'[1]Food'!E9</f>
        <v>4621.721336005361</v>
      </c>
      <c r="F9" s="16">
        <f>'[1]Food'!F9</f>
        <v>251.96433453804835</v>
      </c>
      <c r="G9" s="16">
        <f>'[1]Food'!G9</f>
        <v>0</v>
      </c>
      <c r="H9" s="16">
        <f>'[1]Food'!H9</f>
        <v>276.61969293668625</v>
      </c>
      <c r="I9" s="16">
        <f>'[1]Food'!I9</f>
        <v>22.272600067275263</v>
      </c>
      <c r="J9" s="16">
        <f>'[1]Food'!J9</f>
        <v>628.2800115082612</v>
      </c>
      <c r="K9" s="16">
        <f>'[1]Food'!K9</f>
        <v>917.3513275501498</v>
      </c>
      <c r="L9" s="16">
        <f>'[1]Food'!L9</f>
        <v>73.09523184413526</v>
      </c>
      <c r="M9" s="16">
        <f>'[1]Food'!M9</f>
        <v>184.7846074869285</v>
      </c>
      <c r="N9" s="16">
        <f>'[1]Food'!N9</f>
        <v>116.92538592148091</v>
      </c>
      <c r="O9" s="17">
        <f t="shared" si="0"/>
        <v>12769.275427631064</v>
      </c>
      <c r="Q9" s="15">
        <v>1992</v>
      </c>
      <c r="R9" s="16">
        <f>'[1]Food'!AF9</f>
        <v>4671.582808875514</v>
      </c>
      <c r="S9" s="16">
        <f>'[1]Food'!AG9</f>
        <v>1075.5250967846855</v>
      </c>
      <c r="T9" s="16">
        <f>'[1]Food'!AH9</f>
        <v>4627.05567472683</v>
      </c>
      <c r="U9" s="16">
        <f>'[1]Food'!AI9</f>
        <v>253.23326402096097</v>
      </c>
      <c r="V9" s="16">
        <f>'[1]Food'!AJ9</f>
        <v>0</v>
      </c>
      <c r="W9" s="16">
        <f>'[1]Food'!AK9</f>
        <v>276.61969293668625</v>
      </c>
      <c r="X9" s="16">
        <f>'[1]Food'!AL9</f>
        <v>22.272600067275263</v>
      </c>
      <c r="Y9" s="16">
        <f>'[1]Food'!AM9</f>
        <v>628.2800115082612</v>
      </c>
      <c r="Z9" s="16">
        <f>'[1]Food'!AN9</f>
        <v>917.9816577598374</v>
      </c>
      <c r="AA9" s="16">
        <f>'[1]Food'!AO9</f>
        <v>73.91046755005578</v>
      </c>
      <c r="AB9" s="16">
        <f>'[1]Food'!AP9</f>
        <v>184.8092431411336</v>
      </c>
      <c r="AC9" s="16">
        <f>'[1]Food'!AQ9</f>
        <v>117.4533377518233</v>
      </c>
      <c r="AD9" s="17">
        <f t="shared" si="1"/>
        <v>12848.723855123066</v>
      </c>
    </row>
    <row r="10" spans="2:30" ht="12.75">
      <c r="B10" s="15">
        <v>1993</v>
      </c>
      <c r="C10" s="16">
        <f>'[1]Food'!C10</f>
        <v>4726.895937195197</v>
      </c>
      <c r="D10" s="16">
        <f>'[1]Food'!D10</f>
        <v>1473.082816808952</v>
      </c>
      <c r="E10" s="16">
        <f>'[1]Food'!E10</f>
        <v>4628.0583087805735</v>
      </c>
      <c r="F10" s="16">
        <f>'[1]Food'!F10</f>
        <v>260.61928713230003</v>
      </c>
      <c r="G10" s="16">
        <f>'[1]Food'!G10</f>
        <v>0</v>
      </c>
      <c r="H10" s="16">
        <f>'[1]Food'!H10</f>
        <v>223.7052112575103</v>
      </c>
      <c r="I10" s="16">
        <f>'[1]Food'!I10</f>
        <v>25.550786978112146</v>
      </c>
      <c r="J10" s="16">
        <f>'[1]Food'!J10</f>
        <v>636.1785391991727</v>
      </c>
      <c r="K10" s="16">
        <f>'[1]Food'!K10</f>
        <v>823.7852388333381</v>
      </c>
      <c r="L10" s="16">
        <f>'[1]Food'!L10</f>
        <v>75.47947710649254</v>
      </c>
      <c r="M10" s="16">
        <f>'[1]Food'!M10</f>
        <v>171.12862181015885</v>
      </c>
      <c r="N10" s="16">
        <f>'[1]Food'!N10</f>
        <v>117.7692512021271</v>
      </c>
      <c r="O10" s="17">
        <f t="shared" si="0"/>
        <v>13162.253476303935</v>
      </c>
      <c r="Q10" s="15">
        <v>1993</v>
      </c>
      <c r="R10" s="16">
        <f>'[1]Food'!AF10</f>
        <v>4770.458098547667</v>
      </c>
      <c r="S10" s="16">
        <f>'[1]Food'!AG10</f>
        <v>1498.372020198662</v>
      </c>
      <c r="T10" s="16">
        <f>'[1]Food'!AH10</f>
        <v>4633.24214958358</v>
      </c>
      <c r="U10" s="16">
        <f>'[1]Food'!AI10</f>
        <v>261.851774814553</v>
      </c>
      <c r="V10" s="16">
        <f>'[1]Food'!AJ10</f>
        <v>0</v>
      </c>
      <c r="W10" s="16">
        <f>'[1]Food'!AK10</f>
        <v>223.7052112575103</v>
      </c>
      <c r="X10" s="16">
        <f>'[1]Food'!AL10</f>
        <v>25.550786978112146</v>
      </c>
      <c r="Y10" s="16">
        <f>'[1]Food'!AM10</f>
        <v>636.1785391991727</v>
      </c>
      <c r="Z10" s="16">
        <f>'[1]Food'!AN10</f>
        <v>824.3122801559705</v>
      </c>
      <c r="AA10" s="16">
        <f>'[1]Food'!AO10</f>
        <v>76.27008110062205</v>
      </c>
      <c r="AB10" s="16">
        <f>'[1]Food'!AP10</f>
        <v>171.15933186685254</v>
      </c>
      <c r="AC10" s="16">
        <f>'[1]Food'!AQ10</f>
        <v>118.28829227695398</v>
      </c>
      <c r="AD10" s="17">
        <f t="shared" si="1"/>
        <v>13239.388565979658</v>
      </c>
    </row>
    <row r="11" spans="2:30" ht="12.75">
      <c r="B11" s="15">
        <v>1994</v>
      </c>
      <c r="C11" s="16">
        <f>'[1]Food'!C11</f>
        <v>4712.635474357223</v>
      </c>
      <c r="D11" s="16">
        <f>'[1]Food'!D11</f>
        <v>1377.3047954081546</v>
      </c>
      <c r="E11" s="16">
        <f>'[1]Food'!E11</f>
        <v>4314.068780037628</v>
      </c>
      <c r="F11" s="16">
        <f>'[1]Food'!F11</f>
        <v>345.22086130487065</v>
      </c>
      <c r="G11" s="16">
        <f>'[1]Food'!G11</f>
        <v>0</v>
      </c>
      <c r="H11" s="16">
        <f>'[1]Food'!H11</f>
        <v>172.6702751602881</v>
      </c>
      <c r="I11" s="16">
        <f>'[1]Food'!I11</f>
        <v>28.77771505228545</v>
      </c>
      <c r="J11" s="16">
        <f>'[1]Food'!J11</f>
        <v>629.2216356615018</v>
      </c>
      <c r="K11" s="16">
        <f>'[1]Food'!K11</f>
        <v>759.2053874483739</v>
      </c>
      <c r="L11" s="16">
        <f>'[1]Food'!L11</f>
        <v>74.34054787789084</v>
      </c>
      <c r="M11" s="16">
        <f>'[1]Food'!M11</f>
        <v>120.79633530190654</v>
      </c>
      <c r="N11" s="16">
        <f>'[1]Food'!N11</f>
        <v>114.82824309783757</v>
      </c>
      <c r="O11" s="17">
        <f t="shared" si="0"/>
        <v>12649.070050707962</v>
      </c>
      <c r="Q11" s="15">
        <v>1994</v>
      </c>
      <c r="R11" s="16">
        <f>'[1]Food'!AF11</f>
        <v>4843.559256864514</v>
      </c>
      <c r="S11" s="16">
        <f>'[1]Food'!AG11</f>
        <v>1453.8617841664734</v>
      </c>
      <c r="T11" s="16">
        <f>'[1]Food'!AH11</f>
        <v>4329.693311229989</v>
      </c>
      <c r="U11" s="16">
        <f>'[1]Food'!AI11</f>
        <v>348.9322689558061</v>
      </c>
      <c r="V11" s="16">
        <f>'[1]Food'!AJ11</f>
        <v>0</v>
      </c>
      <c r="W11" s="16">
        <f>'[1]Food'!AK11</f>
        <v>172.6702751602881</v>
      </c>
      <c r="X11" s="16">
        <f>'[1]Food'!AL11</f>
        <v>28.77771505228545</v>
      </c>
      <c r="Y11" s="16">
        <f>'[1]Food'!AM11</f>
        <v>629.2216356615018</v>
      </c>
      <c r="Z11" s="16">
        <f>'[1]Food'!AN11</f>
        <v>760.8110031969409</v>
      </c>
      <c r="AA11" s="16">
        <f>'[1]Food'!AO11</f>
        <v>76.71768836344846</v>
      </c>
      <c r="AB11" s="16">
        <f>'[1]Food'!AP11</f>
        <v>120.84683409116218</v>
      </c>
      <c r="AC11" s="16">
        <f>'[1]Food'!AQ11</f>
        <v>116.34605110603539</v>
      </c>
      <c r="AD11" s="17">
        <f t="shared" si="1"/>
        <v>12881.437823848446</v>
      </c>
    </row>
    <row r="12" spans="2:30" ht="12.75">
      <c r="B12" s="15">
        <v>1995</v>
      </c>
      <c r="C12" s="16">
        <f>'[1]Food'!C12</f>
        <v>4728.77593548683</v>
      </c>
      <c r="D12" s="16">
        <f>'[1]Food'!D12</f>
        <v>2116.141512214931</v>
      </c>
      <c r="E12" s="16">
        <f>'[1]Food'!E12</f>
        <v>4583.650405874469</v>
      </c>
      <c r="F12" s="16">
        <f>'[1]Food'!F12</f>
        <v>361.4338552800037</v>
      </c>
      <c r="G12" s="16">
        <f>'[1]Food'!G12</f>
        <v>0</v>
      </c>
      <c r="H12" s="16">
        <f>'[1]Food'!H12</f>
        <v>212.3068045457926</v>
      </c>
      <c r="I12" s="16">
        <f>'[1]Food'!I12</f>
        <v>32.016324124142734</v>
      </c>
      <c r="J12" s="16">
        <f>'[1]Food'!J12</f>
        <v>640.8646421969296</v>
      </c>
      <c r="K12" s="16">
        <f>'[1]Food'!K12</f>
        <v>738.0330756375412</v>
      </c>
      <c r="L12" s="16">
        <f>'[1]Food'!L12</f>
        <v>72.5493667130214</v>
      </c>
      <c r="M12" s="16">
        <f>'[1]Food'!M12</f>
        <v>141.52744933428346</v>
      </c>
      <c r="N12" s="16">
        <f>'[1]Food'!N12</f>
        <v>121.5819339901262</v>
      </c>
      <c r="O12" s="17">
        <f t="shared" si="0"/>
        <v>13748.881305398072</v>
      </c>
      <c r="Q12" s="15">
        <v>1995</v>
      </c>
      <c r="R12" s="16">
        <f>'[1]Food'!AF12</f>
        <v>4777.669251480866</v>
      </c>
      <c r="S12" s="16">
        <f>'[1]Food'!AG12</f>
        <v>2144.953687045014</v>
      </c>
      <c r="T12" s="16">
        <f>'[1]Food'!AH12</f>
        <v>4589.506566991816</v>
      </c>
      <c r="U12" s="16">
        <f>'[1]Food'!AI12</f>
        <v>362.82225674871285</v>
      </c>
      <c r="V12" s="16">
        <f>'[1]Food'!AJ12</f>
        <v>0</v>
      </c>
      <c r="W12" s="16">
        <f>'[1]Food'!AK12</f>
        <v>212.3068045457926</v>
      </c>
      <c r="X12" s="16">
        <f>'[1]Food'!AL12</f>
        <v>32.016324124142734</v>
      </c>
      <c r="Y12" s="16">
        <f>'[1]Food'!AM12</f>
        <v>640.8646421969296</v>
      </c>
      <c r="Z12" s="16">
        <f>'[1]Food'!AN12</f>
        <v>738.5128395568232</v>
      </c>
      <c r="AA12" s="16">
        <f>'[1]Food'!AO12</f>
        <v>73.4373780599396</v>
      </c>
      <c r="AB12" s="16">
        <f>'[1]Food'!AP12</f>
        <v>141.55271086360776</v>
      </c>
      <c r="AC12" s="16">
        <f>'[1]Food'!AQ12</f>
        <v>122.1941987402081</v>
      </c>
      <c r="AD12" s="17">
        <f t="shared" si="1"/>
        <v>13835.836660353852</v>
      </c>
    </row>
    <row r="13" spans="2:30" ht="12.75">
      <c r="B13" s="15">
        <v>1996</v>
      </c>
      <c r="C13" s="16">
        <f>'[1]Food'!C13</f>
        <v>4946.702232532182</v>
      </c>
      <c r="D13" s="16">
        <f>'[1]Food'!D13</f>
        <v>2753.5472153853293</v>
      </c>
      <c r="E13" s="16">
        <f>'[1]Food'!E13</f>
        <v>4816.882315897903</v>
      </c>
      <c r="F13" s="16">
        <f>'[1]Food'!F13</f>
        <v>196.60779901509383</v>
      </c>
      <c r="G13" s="16">
        <f>'[1]Food'!G13</f>
        <v>0</v>
      </c>
      <c r="H13" s="16">
        <f>'[1]Food'!H13</f>
        <v>293.9780738180464</v>
      </c>
      <c r="I13" s="16">
        <f>'[1]Food'!I13</f>
        <v>34.713331302593936</v>
      </c>
      <c r="J13" s="16">
        <f>'[1]Food'!J13</f>
        <v>641.4650781694723</v>
      </c>
      <c r="K13" s="16">
        <f>'[1]Food'!K13</f>
        <v>661.5441778451708</v>
      </c>
      <c r="L13" s="16">
        <f>'[1]Food'!L13</f>
        <v>89.31643584702816</v>
      </c>
      <c r="M13" s="16">
        <f>'[1]Food'!M13</f>
        <v>153.7726399544897</v>
      </c>
      <c r="N13" s="16">
        <f>'[1]Food'!N13</f>
        <v>134.52597873962148</v>
      </c>
      <c r="O13" s="17">
        <f t="shared" si="0"/>
        <v>14723.05527850693</v>
      </c>
      <c r="Q13" s="15">
        <v>1996</v>
      </c>
      <c r="R13" s="16">
        <f>'[1]Food'!AF13</f>
        <v>4904.976187353085</v>
      </c>
      <c r="S13" s="16">
        <f>'[1]Food'!AG13</f>
        <v>2728.7983478739557</v>
      </c>
      <c r="T13" s="16">
        <f>'[1]Food'!AH13</f>
        <v>4811.874834402607</v>
      </c>
      <c r="U13" s="16">
        <f>'[1]Food'!AI13</f>
        <v>195.4194710774297</v>
      </c>
      <c r="V13" s="16">
        <f>'[1]Food'!AJ13</f>
        <v>0</v>
      </c>
      <c r="W13" s="16">
        <f>'[1]Food'!AK13</f>
        <v>293.9780738180464</v>
      </c>
      <c r="X13" s="16">
        <f>'[1]Food'!AL13</f>
        <v>34.713331302593936</v>
      </c>
      <c r="Y13" s="16">
        <f>'[1]Food'!AM13</f>
        <v>641.4650781694723</v>
      </c>
      <c r="Z13" s="16">
        <f>'[1]Food'!AN13</f>
        <v>661.1444069793162</v>
      </c>
      <c r="AA13" s="16">
        <f>'[1]Food'!AO13</f>
        <v>88.55772367204551</v>
      </c>
      <c r="AB13" s="16">
        <f>'[1]Food'!AP13</f>
        <v>153.73777154936724</v>
      </c>
      <c r="AC13" s="16">
        <f>'[1]Food'!AQ13</f>
        <v>133.96968150297346</v>
      </c>
      <c r="AD13" s="17">
        <f t="shared" si="1"/>
        <v>14648.634907700894</v>
      </c>
    </row>
    <row r="14" spans="2:30" ht="12.75">
      <c r="B14" s="15">
        <v>1997</v>
      </c>
      <c r="C14" s="16">
        <f>'[1]Food'!C14</f>
        <v>4830.756620526764</v>
      </c>
      <c r="D14" s="16">
        <f>'[1]Food'!D14</f>
        <v>2898.500706034097</v>
      </c>
      <c r="E14" s="16">
        <f>'[1]Food'!E14</f>
        <v>4612.651319418864</v>
      </c>
      <c r="F14" s="16">
        <f>'[1]Food'!F14</f>
        <v>186.01258206597896</v>
      </c>
      <c r="G14" s="16">
        <f>'[1]Food'!G14</f>
        <v>0</v>
      </c>
      <c r="H14" s="16">
        <f>'[1]Food'!H14</f>
        <v>256.3918923040196</v>
      </c>
      <c r="I14" s="16">
        <f>'[1]Food'!I14</f>
        <v>37.14870971931364</v>
      </c>
      <c r="J14" s="16">
        <f>'[1]Food'!J14</f>
        <v>609.7099595000202</v>
      </c>
      <c r="K14" s="16">
        <f>'[1]Food'!K14</f>
        <v>525.1838825007868</v>
      </c>
      <c r="L14" s="16">
        <f>'[1]Food'!L14</f>
        <v>85.81064710557824</v>
      </c>
      <c r="M14" s="16">
        <f>'[1]Food'!M14</f>
        <v>137.2131173005804</v>
      </c>
      <c r="N14" s="16">
        <f>'[1]Food'!N14</f>
        <v>161.9359895860704</v>
      </c>
      <c r="O14" s="17">
        <f t="shared" si="0"/>
        <v>14341.315426062074</v>
      </c>
      <c r="Q14" s="15">
        <v>1997</v>
      </c>
      <c r="R14" s="16">
        <f>'[1]Food'!AF14</f>
        <v>4907.114707158524</v>
      </c>
      <c r="S14" s="16">
        <f>'[1]Food'!AG14</f>
        <v>2944.1408141617103</v>
      </c>
      <c r="T14" s="16">
        <f>'[1]Food'!AH14</f>
        <v>4621.849210793124</v>
      </c>
      <c r="U14" s="16">
        <f>'[1]Food'!AI14</f>
        <v>188.19195604771755</v>
      </c>
      <c r="V14" s="16">
        <f>'[1]Food'!AJ14</f>
        <v>0</v>
      </c>
      <c r="W14" s="16">
        <f>'[1]Food'!AK14</f>
        <v>256.3918923040196</v>
      </c>
      <c r="X14" s="16">
        <f>'[1]Food'!AL14</f>
        <v>37.14870971931364</v>
      </c>
      <c r="Y14" s="16">
        <f>'[1]Food'!AM14</f>
        <v>609.7099595000202</v>
      </c>
      <c r="Z14" s="16">
        <f>'[1]Food'!AN14</f>
        <v>525.8725513378425</v>
      </c>
      <c r="AA14" s="16">
        <f>'[1]Food'!AO14</f>
        <v>87.20009977459533</v>
      </c>
      <c r="AB14" s="16">
        <f>'[1]Food'!AP14</f>
        <v>137.2702186355858</v>
      </c>
      <c r="AC14" s="16">
        <f>'[1]Food'!AQ14</f>
        <v>163.19087416343524</v>
      </c>
      <c r="AD14" s="17">
        <f t="shared" si="1"/>
        <v>14478.08099359589</v>
      </c>
    </row>
    <row r="15" spans="2:30" ht="12.75">
      <c r="B15" s="15">
        <v>1998</v>
      </c>
      <c r="C15" s="16">
        <f>'[1]Food'!C15</f>
        <v>5057.727728684916</v>
      </c>
      <c r="D15" s="16">
        <f>'[1]Food'!D15</f>
        <v>3106.772551989772</v>
      </c>
      <c r="E15" s="16">
        <f>'[1]Food'!E15</f>
        <v>4775.6760376196835</v>
      </c>
      <c r="F15" s="16">
        <f>'[1]Food'!F15</f>
        <v>153.86910485651427</v>
      </c>
      <c r="G15" s="16">
        <f>'[1]Food'!G15</f>
        <v>0</v>
      </c>
      <c r="H15" s="16">
        <f>'[1]Food'!H15</f>
        <v>114.11288651694757</v>
      </c>
      <c r="I15" s="16">
        <f>'[1]Food'!I15</f>
        <v>39.68995619946195</v>
      </c>
      <c r="J15" s="16">
        <f>'[1]Food'!J15</f>
        <v>608.1276114232207</v>
      </c>
      <c r="K15" s="16">
        <f>'[1]Food'!K15</f>
        <v>493.6115956314195</v>
      </c>
      <c r="L15" s="16">
        <f>'[1]Food'!L15</f>
        <v>88.35992560504678</v>
      </c>
      <c r="M15" s="16">
        <f>'[1]Food'!M15</f>
        <v>110.88396817825551</v>
      </c>
      <c r="N15" s="16">
        <f>'[1]Food'!N15</f>
        <v>179.2682451167201</v>
      </c>
      <c r="O15" s="17">
        <f t="shared" si="0"/>
        <v>14728.099611821957</v>
      </c>
      <c r="Q15" s="15">
        <v>1998</v>
      </c>
      <c r="R15" s="16">
        <f>'[1]Food'!AF15</f>
        <v>5103.966209856465</v>
      </c>
      <c r="S15" s="16">
        <f>'[1]Food'!AG15</f>
        <v>3134.597994622095</v>
      </c>
      <c r="T15" s="16">
        <f>'[1]Food'!AH15</f>
        <v>4781.260052704284</v>
      </c>
      <c r="U15" s="16">
        <f>'[1]Food'!AI15</f>
        <v>155.1930364288815</v>
      </c>
      <c r="V15" s="16">
        <f>'[1]Food'!AJ15</f>
        <v>0</v>
      </c>
      <c r="W15" s="16">
        <f>'[1]Food'!AK15</f>
        <v>114.11288651694757</v>
      </c>
      <c r="X15" s="16">
        <f>'[1]Food'!AL15</f>
        <v>39.68995619946195</v>
      </c>
      <c r="Y15" s="16">
        <f>'[1]Food'!AM15</f>
        <v>608.1276114232207</v>
      </c>
      <c r="Z15" s="16">
        <f>'[1]Food'!AN15</f>
        <v>494.0172549904899</v>
      </c>
      <c r="AA15" s="16">
        <f>'[1]Food'!AO15</f>
        <v>89.20249685378016</v>
      </c>
      <c r="AB15" s="16">
        <f>'[1]Food'!AP15</f>
        <v>110.91052178566883</v>
      </c>
      <c r="AC15" s="16">
        <f>'[1]Food'!AQ15</f>
        <v>180.10939986739973</v>
      </c>
      <c r="AD15" s="17">
        <f t="shared" si="1"/>
        <v>14811.187421248695</v>
      </c>
    </row>
    <row r="16" spans="2:30" ht="12.75">
      <c r="B16" s="15">
        <v>1999</v>
      </c>
      <c r="C16" s="16">
        <f>'[1]Food'!C16</f>
        <v>5036.87436678207</v>
      </c>
      <c r="D16" s="16">
        <f>'[1]Food'!D16</f>
        <v>3617.397765180468</v>
      </c>
      <c r="E16" s="16">
        <f>'[1]Food'!E16</f>
        <v>5047.1972273657875</v>
      </c>
      <c r="F16" s="16">
        <f>'[1]Food'!F16</f>
        <v>161.46473847811208</v>
      </c>
      <c r="G16" s="16">
        <f>'[1]Food'!G16</f>
        <v>0</v>
      </c>
      <c r="H16" s="16">
        <f>'[1]Food'!H16</f>
        <v>139.83411089826143</v>
      </c>
      <c r="I16" s="16">
        <f>'[1]Food'!I16</f>
        <v>46.30081077381697</v>
      </c>
      <c r="J16" s="16">
        <f>'[1]Food'!J16</f>
        <v>614.4446823253292</v>
      </c>
      <c r="K16" s="16">
        <f>'[1]Food'!K16</f>
        <v>496.0598762353024</v>
      </c>
      <c r="L16" s="16">
        <f>'[1]Food'!L16</f>
        <v>94.14502900895403</v>
      </c>
      <c r="M16" s="16">
        <f>'[1]Food'!M16</f>
        <v>85.18620129795612</v>
      </c>
      <c r="N16" s="16">
        <f>'[1]Food'!N16</f>
        <v>195.76359711675642</v>
      </c>
      <c r="O16" s="17">
        <f t="shared" si="0"/>
        <v>15534.668405462817</v>
      </c>
      <c r="Q16" s="15">
        <v>1999</v>
      </c>
      <c r="R16" s="16">
        <f>'[1]Food'!AF16</f>
        <v>5103.8617334241435</v>
      </c>
      <c r="S16" s="16">
        <f>'[1]Food'!AG16</f>
        <v>3657.990953609781</v>
      </c>
      <c r="T16" s="16">
        <f>'[1]Food'!AH16</f>
        <v>5055.310635083739</v>
      </c>
      <c r="U16" s="16">
        <f>'[1]Food'!AI16</f>
        <v>163.38923613471275</v>
      </c>
      <c r="V16" s="16">
        <f>'[1]Food'!AJ16</f>
        <v>0</v>
      </c>
      <c r="W16" s="16">
        <f>'[1]Food'!AK16</f>
        <v>139.83411089826143</v>
      </c>
      <c r="X16" s="16">
        <f>'[1]Food'!AL16</f>
        <v>46.30081077381697</v>
      </c>
      <c r="Y16" s="16">
        <f>'[1]Food'!AM16</f>
        <v>614.4446823253292</v>
      </c>
      <c r="Z16" s="16">
        <f>'[1]Food'!AN16</f>
        <v>496.6198811269464</v>
      </c>
      <c r="AA16" s="16">
        <f>'[1]Food'!AO16</f>
        <v>95.36763185369081</v>
      </c>
      <c r="AB16" s="16">
        <f>'[1]Food'!AP16</f>
        <v>85.21155789971493</v>
      </c>
      <c r="AC16" s="16">
        <f>'[1]Food'!AQ16</f>
        <v>197.09817923116952</v>
      </c>
      <c r="AD16" s="17">
        <f t="shared" si="1"/>
        <v>15655.429412361307</v>
      </c>
    </row>
    <row r="17" spans="2:30" ht="12.75">
      <c r="B17" s="15">
        <v>2000</v>
      </c>
      <c r="C17" s="16">
        <f>'[1]Food'!C17</f>
        <v>4983.8084771376925</v>
      </c>
      <c r="D17" s="16">
        <f>'[1]Food'!D17</f>
        <v>3592.8347883655547</v>
      </c>
      <c r="E17" s="16">
        <f>'[1]Food'!E17</f>
        <v>5111.344259650627</v>
      </c>
      <c r="F17" s="16">
        <f>'[1]Food'!F17</f>
        <v>180.29457626995205</v>
      </c>
      <c r="G17" s="16">
        <f>'[1]Food'!G17</f>
        <v>0</v>
      </c>
      <c r="H17" s="16">
        <f>'[1]Food'!H17</f>
        <v>79.92329857547738</v>
      </c>
      <c r="I17" s="16">
        <f>'[1]Food'!I17</f>
        <v>49.62195230427741</v>
      </c>
      <c r="J17" s="16">
        <f>'[1]Food'!J17</f>
        <v>608.3883560459544</v>
      </c>
      <c r="K17" s="16">
        <f>'[1]Food'!K17</f>
        <v>468.135325903581</v>
      </c>
      <c r="L17" s="16">
        <f>'[1]Food'!L17</f>
        <v>110.9913121500395</v>
      </c>
      <c r="M17" s="16">
        <f>'[1]Food'!M17</f>
        <v>53.903683877432336</v>
      </c>
      <c r="N17" s="16">
        <f>'[1]Food'!N17</f>
        <v>172.78509546448268</v>
      </c>
      <c r="O17" s="17">
        <f t="shared" si="0"/>
        <v>15412.03112574507</v>
      </c>
      <c r="Q17" s="15">
        <v>2000</v>
      </c>
      <c r="R17" s="16">
        <f>'[1]Food'!AF17</f>
        <v>5106.069532411124</v>
      </c>
      <c r="S17" s="16">
        <f>'[1]Food'!AG17</f>
        <v>3667.4232024752223</v>
      </c>
      <c r="T17" s="16">
        <f>'[1]Food'!AH17</f>
        <v>5126.19109593335</v>
      </c>
      <c r="U17" s="16">
        <f>'[1]Food'!AI17</f>
        <v>183.82103068498589</v>
      </c>
      <c r="V17" s="16">
        <f>'[1]Food'!AJ17</f>
        <v>0</v>
      </c>
      <c r="W17" s="16">
        <f>'[1]Food'!AK17</f>
        <v>79.92329857547738</v>
      </c>
      <c r="X17" s="16">
        <f>'[1]Food'!AL17</f>
        <v>49.62195230427741</v>
      </c>
      <c r="Y17" s="16">
        <f>'[1]Food'!AM17</f>
        <v>608.3883560459544</v>
      </c>
      <c r="Z17" s="16">
        <f>'[1]Food'!AN17</f>
        <v>468.90820983568636</v>
      </c>
      <c r="AA17" s="16">
        <f>'[1]Food'!AO17</f>
        <v>113.22720936475358</v>
      </c>
      <c r="AB17" s="16">
        <f>'[1]Food'!AP17</f>
        <v>53.93284084046049</v>
      </c>
      <c r="AC17" s="16">
        <f>'[1]Food'!AQ17</f>
        <v>174.89122043046459</v>
      </c>
      <c r="AD17" s="17">
        <f t="shared" si="1"/>
        <v>15632.397948901757</v>
      </c>
    </row>
    <row r="18" spans="2:30" ht="12.75">
      <c r="B18" s="15">
        <v>2001</v>
      </c>
      <c r="C18" s="16">
        <f>'[1]Food'!C18</f>
        <v>4891.404801140796</v>
      </c>
      <c r="D18" s="16">
        <f>'[1]Food'!D18</f>
        <v>3221.6408819293993</v>
      </c>
      <c r="E18" s="16">
        <f>'[1]Food'!E18</f>
        <v>4975.419613792351</v>
      </c>
      <c r="F18" s="16">
        <f>'[1]Food'!F18</f>
        <v>233.4036943467967</v>
      </c>
      <c r="G18" s="16">
        <f>'[1]Food'!G18</f>
        <v>0</v>
      </c>
      <c r="H18" s="16">
        <f>'[1]Food'!H18</f>
        <v>91.34748113993051</v>
      </c>
      <c r="I18" s="16">
        <f>'[1]Food'!I18</f>
        <v>55.88030903506056</v>
      </c>
      <c r="J18" s="16">
        <f>'[1]Food'!J18</f>
        <v>588.9773479365384</v>
      </c>
      <c r="K18" s="16">
        <f>'[1]Food'!K18</f>
        <v>435.3460464297027</v>
      </c>
      <c r="L18" s="16">
        <f>'[1]Food'!L18</f>
        <v>116.43288072145465</v>
      </c>
      <c r="M18" s="16">
        <f>'[1]Food'!M18</f>
        <v>41.635206814689255</v>
      </c>
      <c r="N18" s="16">
        <f>'[1]Food'!N18</f>
        <v>152.08736309733632</v>
      </c>
      <c r="O18" s="17">
        <f t="shared" si="0"/>
        <v>14803.575626384054</v>
      </c>
      <c r="Q18" s="15">
        <v>2001</v>
      </c>
      <c r="R18" s="16">
        <f>'[1]Food'!AF18</f>
        <v>4969.95736274436</v>
      </c>
      <c r="S18" s="16">
        <f>'[1]Food'!AG18</f>
        <v>3269.8969728249067</v>
      </c>
      <c r="T18" s="16">
        <f>'[1]Food'!AH18</f>
        <v>4984.985010999641</v>
      </c>
      <c r="U18" s="16">
        <f>'[1]Food'!AI18</f>
        <v>235.6793606666551</v>
      </c>
      <c r="V18" s="16">
        <f>'[1]Food'!AJ18</f>
        <v>0</v>
      </c>
      <c r="W18" s="16">
        <f>'[1]Food'!AK18</f>
        <v>91.34748113993051</v>
      </c>
      <c r="X18" s="16">
        <f>'[1]Food'!AL18</f>
        <v>55.88030903506056</v>
      </c>
      <c r="Y18" s="16">
        <f>'[1]Food'!AM18</f>
        <v>588.9773479365384</v>
      </c>
      <c r="Z18" s="16">
        <f>'[1]Food'!AN18</f>
        <v>435.8362004257723</v>
      </c>
      <c r="AA18" s="16">
        <f>'[1]Food'!AO18</f>
        <v>117.8727964638549</v>
      </c>
      <c r="AB18" s="16">
        <f>'[1]Food'!AP18</f>
        <v>41.64700081274088</v>
      </c>
      <c r="AC18" s="16">
        <f>'[1]Food'!AQ18</f>
        <v>153.27287099629444</v>
      </c>
      <c r="AD18" s="17">
        <f t="shared" si="1"/>
        <v>14945.352714045754</v>
      </c>
    </row>
    <row r="19" spans="2:30" ht="12.75">
      <c r="B19" s="15">
        <v>2002</v>
      </c>
      <c r="C19" s="16">
        <f>'[1]Food'!C19</f>
        <v>4802.508602626468</v>
      </c>
      <c r="D19" s="16">
        <f>'[1]Food'!D19</f>
        <v>3376.3019799644435</v>
      </c>
      <c r="E19" s="16">
        <f>'[1]Food'!E19</f>
        <v>5050.383462313405</v>
      </c>
      <c r="F19" s="16">
        <f>'[1]Food'!F19</f>
        <v>242.56129659643386</v>
      </c>
      <c r="G19" s="16">
        <f>'[1]Food'!G19</f>
        <v>0</v>
      </c>
      <c r="H19" s="16">
        <f>'[1]Food'!H19</f>
        <v>184.28321141922495</v>
      </c>
      <c r="I19" s="16">
        <f>'[1]Food'!I19</f>
        <v>58.06721260921642</v>
      </c>
      <c r="J19" s="16">
        <f>'[1]Food'!J19</f>
        <v>591.7568712003331</v>
      </c>
      <c r="K19" s="16">
        <f>'[1]Food'!K19</f>
        <v>407.2579369223313</v>
      </c>
      <c r="L19" s="16">
        <f>'[1]Food'!L19</f>
        <v>101.60111358579975</v>
      </c>
      <c r="M19" s="16">
        <f>'[1]Food'!M19</f>
        <v>50.42429115437307</v>
      </c>
      <c r="N19" s="16">
        <f>'[1]Food'!N19</f>
        <v>182.79462897961207</v>
      </c>
      <c r="O19" s="17">
        <f t="shared" si="0"/>
        <v>15047.940607371642</v>
      </c>
      <c r="Q19" s="15">
        <v>2002</v>
      </c>
      <c r="R19" s="16">
        <f>'[1]Food'!AF19</f>
        <v>4906.770693824107</v>
      </c>
      <c r="S19" s="16">
        <f>'[1]Food'!AG19</f>
        <v>3440.9022330783973</v>
      </c>
      <c r="T19" s="16">
        <f>'[1]Food'!AH19</f>
        <v>5063.137419042149</v>
      </c>
      <c r="U19" s="16">
        <f>'[1]Food'!AI19</f>
        <v>245.59347869262217</v>
      </c>
      <c r="V19" s="16">
        <f>'[1]Food'!AJ19</f>
        <v>0</v>
      </c>
      <c r="W19" s="16">
        <f>'[1]Food'!AK19</f>
        <v>184.28321141922495</v>
      </c>
      <c r="X19" s="16">
        <f>'[1]Food'!AL19</f>
        <v>58.06721260921642</v>
      </c>
      <c r="Y19" s="16">
        <f>'[1]Food'!AM19</f>
        <v>591.7568712003331</v>
      </c>
      <c r="Z19" s="16">
        <f>'[1]Food'!AN19</f>
        <v>407.8300633975217</v>
      </c>
      <c r="AA19" s="16">
        <f>'[1]Food'!AO19</f>
        <v>103.5167652352963</v>
      </c>
      <c r="AB19" s="16">
        <f>'[1]Food'!AP19</f>
        <v>50.44564990200572</v>
      </c>
      <c r="AC19" s="16">
        <f>'[1]Food'!AQ19</f>
        <v>184.75627037297264</v>
      </c>
      <c r="AD19" s="17">
        <f t="shared" si="1"/>
        <v>15237.059868773844</v>
      </c>
    </row>
    <row r="20" spans="2:30" ht="12.75">
      <c r="B20" s="15">
        <v>2003</v>
      </c>
      <c r="C20" s="16">
        <f>'[1]Food'!C20</f>
        <v>4780.223442889963</v>
      </c>
      <c r="D20" s="16">
        <f>'[1]Food'!D20</f>
        <v>3432.672352243948</v>
      </c>
      <c r="E20" s="16">
        <f>'[1]Food'!E20</f>
        <v>5034.057689993173</v>
      </c>
      <c r="F20" s="16">
        <f>'[1]Food'!F20</f>
        <v>258.5469636926364</v>
      </c>
      <c r="G20" s="16">
        <f>'[1]Food'!G20</f>
        <v>0</v>
      </c>
      <c r="H20" s="16">
        <f>'[1]Food'!H20</f>
        <v>166.61054794863708</v>
      </c>
      <c r="I20" s="16">
        <f>'[1]Food'!I20</f>
        <v>61.474075284066515</v>
      </c>
      <c r="J20" s="16">
        <f>'[1]Food'!J20</f>
        <v>589.9392993357651</v>
      </c>
      <c r="K20" s="16">
        <f>'[1]Food'!K20</f>
        <v>372.2006466376328</v>
      </c>
      <c r="L20" s="16">
        <f>'[1]Food'!L20</f>
        <v>126.45949195840667</v>
      </c>
      <c r="M20" s="16">
        <f>'[1]Food'!M20</f>
        <v>40.078383816695876</v>
      </c>
      <c r="N20" s="16">
        <f>'[1]Food'!N20</f>
        <v>152.26861805994415</v>
      </c>
      <c r="O20" s="17">
        <f t="shared" si="0"/>
        <v>15014.531511860869</v>
      </c>
      <c r="Q20" s="15">
        <v>2003</v>
      </c>
      <c r="R20" s="16">
        <f>'[1]Food'!AF20</f>
        <v>4832.346427987302</v>
      </c>
      <c r="S20" s="16">
        <f>'[1]Food'!AG20</f>
        <v>3465.273440078515</v>
      </c>
      <c r="T20" s="16">
        <f>'[1]Food'!AH20</f>
        <v>5040.46633186864</v>
      </c>
      <c r="U20" s="16">
        <f>'[1]Food'!AI20</f>
        <v>260.0690987547598</v>
      </c>
      <c r="V20" s="16">
        <f>'[1]Food'!AJ20</f>
        <v>0</v>
      </c>
      <c r="W20" s="16">
        <f>'[1]Food'!AK20</f>
        <v>166.61054794863708</v>
      </c>
      <c r="X20" s="16">
        <f>'[1]Food'!AL20</f>
        <v>61.474075284066515</v>
      </c>
      <c r="Y20" s="16">
        <f>'[1]Food'!AM20</f>
        <v>589.9392993357651</v>
      </c>
      <c r="Z20" s="16">
        <f>'[1]Food'!AN20</f>
        <v>372.4546517501253</v>
      </c>
      <c r="AA20" s="16">
        <f>'[1]Food'!AO20</f>
        <v>127.41981165951867</v>
      </c>
      <c r="AB20" s="16">
        <f>'[1]Food'!AP20</f>
        <v>40.08704992058168</v>
      </c>
      <c r="AC20" s="16">
        <f>'[1]Food'!AQ20</f>
        <v>153.09008194443356</v>
      </c>
      <c r="AD20" s="17">
        <f t="shared" si="1"/>
        <v>15109.230816532345</v>
      </c>
    </row>
    <row r="21" spans="2:30" ht="12.75">
      <c r="B21" s="15">
        <v>2004</v>
      </c>
      <c r="C21" s="16">
        <f>'[1]Food'!C21</f>
        <v>4562.676360364035</v>
      </c>
      <c r="D21" s="16">
        <f>'[1]Food'!D21</f>
        <v>3852.281353648223</v>
      </c>
      <c r="E21" s="16">
        <f>'[1]Food'!E21</f>
        <v>5054.296859487616</v>
      </c>
      <c r="F21" s="16">
        <f>'[1]Food'!F21</f>
        <v>259.2618638500582</v>
      </c>
      <c r="G21" s="16">
        <f>'[1]Food'!G21</f>
        <v>0</v>
      </c>
      <c r="H21" s="16">
        <f>'[1]Food'!H21</f>
        <v>66.47652676283671</v>
      </c>
      <c r="I21" s="16">
        <f>'[1]Food'!I21</f>
        <v>65.11799157942959</v>
      </c>
      <c r="J21" s="16">
        <f>'[1]Food'!J21</f>
        <v>580.5975364931192</v>
      </c>
      <c r="K21" s="16">
        <f>'[1]Food'!K21</f>
        <v>407.6221919496026</v>
      </c>
      <c r="L21" s="16">
        <f>'[1]Food'!L21</f>
        <v>163.1317862643049</v>
      </c>
      <c r="M21" s="16">
        <f>'[1]Food'!M21</f>
        <v>32.475493805869434</v>
      </c>
      <c r="N21" s="16">
        <f>'[1]Food'!N21</f>
        <v>145.95265149021824</v>
      </c>
      <c r="O21" s="17">
        <f t="shared" si="0"/>
        <v>15189.890615695314</v>
      </c>
      <c r="Q21" s="15">
        <v>2004</v>
      </c>
      <c r="R21" s="16">
        <f>'[1]Food'!AF21</f>
        <v>4618.156252054346</v>
      </c>
      <c r="S21" s="16">
        <f>'[1]Food'!AG21</f>
        <v>3887.3291349949413</v>
      </c>
      <c r="T21" s="16">
        <f>'[1]Food'!AH21</f>
        <v>5061.152878436017</v>
      </c>
      <c r="U21" s="16">
        <f>'[1]Food'!AI21</f>
        <v>260.88983012560794</v>
      </c>
      <c r="V21" s="16">
        <f>'[1]Food'!AJ21</f>
        <v>0</v>
      </c>
      <c r="W21" s="16">
        <f>'[1]Food'!AK21</f>
        <v>66.47652676283671</v>
      </c>
      <c r="X21" s="16">
        <f>'[1]Food'!AL21</f>
        <v>68.48874981121475</v>
      </c>
      <c r="Y21" s="16">
        <f>'[1]Food'!AM21</f>
        <v>580.5975364931192</v>
      </c>
      <c r="Z21" s="16">
        <f>'[1]Food'!AN21</f>
        <v>407.9016042901629</v>
      </c>
      <c r="AA21" s="16">
        <f>'[1]Food'!AO21</f>
        <v>164.1574080862674</v>
      </c>
      <c r="AB21" s="16">
        <f>'[1]Food'!AP21</f>
        <v>32.48543460032504</v>
      </c>
      <c r="AC21" s="16">
        <f>'[1]Food'!AQ21</f>
        <v>146.80481561862157</v>
      </c>
      <c r="AD21" s="17">
        <f t="shared" si="1"/>
        <v>15294.44017127346</v>
      </c>
    </row>
    <row r="22" spans="2:30" ht="12.75">
      <c r="B22" s="15">
        <v>2005</v>
      </c>
      <c r="C22" s="16">
        <f>'[1]Food'!C22</f>
        <v>4530.185428250646</v>
      </c>
      <c r="D22" s="16">
        <f>'[1]Food'!D22</f>
        <v>3917.492547397217</v>
      </c>
      <c r="E22" s="16">
        <f>'[1]Food'!E22</f>
        <v>5178.572990554825</v>
      </c>
      <c r="F22" s="16">
        <f>'[1]Food'!F22</f>
        <v>286.82786482867436</v>
      </c>
      <c r="G22" s="16">
        <f>'[1]Food'!G22</f>
        <v>0</v>
      </c>
      <c r="H22" s="16">
        <f>'[1]Food'!H22</f>
        <v>75.18055975917439</v>
      </c>
      <c r="I22" s="16">
        <f>'[1]Food'!I22</f>
        <v>70.04597493082392</v>
      </c>
      <c r="J22" s="16">
        <f>'[1]Food'!J22</f>
        <v>545.8247442137115</v>
      </c>
      <c r="K22" s="16">
        <f>'[1]Food'!K22</f>
        <v>422.3897830684511</v>
      </c>
      <c r="L22" s="16">
        <f>'[1]Food'!L22</f>
        <v>177.89991895580417</v>
      </c>
      <c r="M22" s="16">
        <f>'[1]Food'!M22</f>
        <v>48.82725874841688</v>
      </c>
      <c r="N22" s="16">
        <f>'[1]Food'!N22</f>
        <v>127.14070823353013</v>
      </c>
      <c r="O22" s="17">
        <f t="shared" si="0"/>
        <v>15380.387778941273</v>
      </c>
      <c r="Q22" s="15">
        <v>2005</v>
      </c>
      <c r="R22" s="16">
        <f>'[1]Food'!AF22</f>
        <v>4545.711160376208</v>
      </c>
      <c r="S22" s="16">
        <f>'[1]Food'!AG22</f>
        <v>3927.403306523796</v>
      </c>
      <c r="T22" s="16">
        <f>'[1]Food'!AH22</f>
        <v>5180.500953459216</v>
      </c>
      <c r="U22" s="16">
        <f>'[1]Food'!AI22</f>
        <v>287.286013310346</v>
      </c>
      <c r="V22" s="16">
        <f>'[1]Food'!AJ22</f>
        <v>0</v>
      </c>
      <c r="W22" s="16">
        <f>'[1]Food'!AK22</f>
        <v>75.18055975917439</v>
      </c>
      <c r="X22" s="16">
        <f>'[1]Food'!AL22</f>
        <v>71.07644549065655</v>
      </c>
      <c r="Y22" s="16">
        <f>'[1]Food'!AM22</f>
        <v>545.8247442137115</v>
      </c>
      <c r="Z22" s="16">
        <f>'[1]Food'!AN22</f>
        <v>422.4684012118751</v>
      </c>
      <c r="AA22" s="16">
        <f>'[1]Food'!AO22</f>
        <v>178.18810145988593</v>
      </c>
      <c r="AB22" s="16">
        <f>'[1]Food'!AP22</f>
        <v>48.82967532387925</v>
      </c>
      <c r="AC22" s="16">
        <f>'[1]Food'!AQ22</f>
        <v>127.37624603098253</v>
      </c>
      <c r="AD22" s="17">
        <f t="shared" si="1"/>
        <v>15409.84560715973</v>
      </c>
    </row>
    <row r="23" spans="2:30" ht="12.75">
      <c r="B23" s="15">
        <v>2006</v>
      </c>
      <c r="C23" s="16">
        <f>'[1]Food'!C23</f>
        <v>4397.501106602664</v>
      </c>
      <c r="D23" s="16">
        <f>'[1]Food'!D23</f>
        <v>4184.6889122969</v>
      </c>
      <c r="E23" s="16">
        <f>'[1]Food'!E23</f>
        <v>5380.6769809805</v>
      </c>
      <c r="F23" s="16">
        <f>'[1]Food'!F23</f>
        <v>414.24662694760553</v>
      </c>
      <c r="G23" s="16">
        <f>'[1]Food'!G23</f>
        <v>0</v>
      </c>
      <c r="H23" s="16">
        <f>'[1]Food'!H23</f>
        <v>74.63501873905065</v>
      </c>
      <c r="I23" s="16">
        <f>'[1]Food'!I23</f>
        <v>78.34355173956968</v>
      </c>
      <c r="J23" s="16">
        <f>'[1]Food'!J23</f>
        <v>556.6586988058631</v>
      </c>
      <c r="K23" s="16">
        <f>'[1]Food'!K23</f>
        <v>420.0550317909304</v>
      </c>
      <c r="L23" s="16">
        <f>'[1]Food'!L23</f>
        <v>69.85753712473083</v>
      </c>
      <c r="M23" s="16">
        <f>'[1]Food'!M23</f>
        <v>36.15398460172702</v>
      </c>
      <c r="N23" s="16">
        <f>'[1]Food'!N23</f>
        <v>143.69748848029485</v>
      </c>
      <c r="O23" s="17">
        <f t="shared" si="0"/>
        <v>15756.51493810984</v>
      </c>
      <c r="Q23" s="15">
        <v>2006</v>
      </c>
      <c r="R23" s="16">
        <f>'[1]Food'!AF23</f>
        <v>4472.376788207371</v>
      </c>
      <c r="S23" s="16">
        <f>'[1]Food'!AG23</f>
        <v>4232.951021383089</v>
      </c>
      <c r="T23" s="16">
        <f>'[1]Food'!AH23</f>
        <v>5390.050198546212</v>
      </c>
      <c r="U23" s="16">
        <f>'[1]Food'!AI23</f>
        <v>416.46862460197246</v>
      </c>
      <c r="V23" s="16">
        <f>'[1]Food'!AJ23</f>
        <v>0</v>
      </c>
      <c r="W23" s="16">
        <f>'[1]Food'!AK23</f>
        <v>74.63501873905065</v>
      </c>
      <c r="X23" s="16">
        <f>'[1]Food'!AL23</f>
        <v>83.88744297823574</v>
      </c>
      <c r="Y23" s="16">
        <f>'[1]Food'!AM23</f>
        <v>556.6586988058631</v>
      </c>
      <c r="Z23" s="16">
        <f>'[1]Food'!AN23</f>
        <v>421.30962473559975</v>
      </c>
      <c r="AA23" s="16">
        <f>'[1]Food'!AO23</f>
        <v>71.25411370444017</v>
      </c>
      <c r="AB23" s="16">
        <f>'[1]Food'!AP23</f>
        <v>36.16363692060271</v>
      </c>
      <c r="AC23" s="16">
        <f>'[1]Food'!AQ23</f>
        <v>144.87346153725707</v>
      </c>
      <c r="AD23" s="17">
        <f t="shared" si="1"/>
        <v>15900.628630159696</v>
      </c>
    </row>
    <row r="24" spans="2:30" ht="12.75">
      <c r="B24" s="15">
        <v>2007</v>
      </c>
      <c r="C24" s="16">
        <f>'[1]Food'!C24</f>
        <v>0</v>
      </c>
      <c r="D24" s="16">
        <f>'[1]Food'!D24</f>
        <v>0</v>
      </c>
      <c r="E24" s="16">
        <f>'[1]Food'!E24</f>
        <v>0</v>
      </c>
      <c r="F24" s="16">
        <f>'[1]Food'!F24</f>
        <v>0</v>
      </c>
      <c r="G24" s="16">
        <f>'[1]Food'!G24</f>
        <v>0</v>
      </c>
      <c r="H24" s="16">
        <f>'[1]Food'!H24</f>
        <v>0</v>
      </c>
      <c r="I24" s="16">
        <f>'[1]Food'!I24</f>
        <v>0</v>
      </c>
      <c r="J24" s="16">
        <f>'[1]Food'!J24</f>
        <v>0</v>
      </c>
      <c r="K24" s="16">
        <f>'[1]Food'!K24</f>
        <v>0</v>
      </c>
      <c r="L24" s="16">
        <f>'[1]Food'!L24</f>
        <v>0</v>
      </c>
      <c r="M24" s="16">
        <f>'[1]Food'!M24</f>
        <v>0</v>
      </c>
      <c r="N24" s="16">
        <f>'[1]Food'!N24</f>
        <v>0</v>
      </c>
      <c r="O24" s="17">
        <f t="shared" si="0"/>
        <v>0</v>
      </c>
      <c r="Q24" s="15">
        <v>2007</v>
      </c>
      <c r="R24" s="16">
        <f>'[1]Food'!AF24</f>
        <v>0</v>
      </c>
      <c r="S24" s="16">
        <f>'[1]Food'!AG24</f>
        <v>0</v>
      </c>
      <c r="T24" s="16">
        <f>'[1]Food'!AH24</f>
        <v>0</v>
      </c>
      <c r="U24" s="16">
        <f>'[1]Food'!AI24</f>
        <v>0</v>
      </c>
      <c r="V24" s="16">
        <f>'[1]Food'!AJ24</f>
        <v>0</v>
      </c>
      <c r="W24" s="16">
        <f>'[1]Food'!AK24</f>
        <v>0</v>
      </c>
      <c r="X24" s="16">
        <f>'[1]Food'!AL24</f>
        <v>0</v>
      </c>
      <c r="Y24" s="16">
        <f>'[1]Food'!AM24</f>
        <v>0</v>
      </c>
      <c r="Z24" s="16">
        <f>'[1]Food'!AN24</f>
        <v>0</v>
      </c>
      <c r="AA24" s="16">
        <f>'[1]Food'!AO24</f>
        <v>0</v>
      </c>
      <c r="AB24" s="16">
        <f>'[1]Food'!AP24</f>
        <v>0</v>
      </c>
      <c r="AC24" s="16">
        <f>'[1]Food'!AQ24</f>
        <v>0</v>
      </c>
      <c r="AD24" s="17">
        <f t="shared" si="1"/>
        <v>0</v>
      </c>
    </row>
    <row r="25" spans="2:30" ht="12.75">
      <c r="B25" s="15">
        <v>2008</v>
      </c>
      <c r="C25" s="16">
        <f>'[1]Food'!C25</f>
        <v>0</v>
      </c>
      <c r="D25" s="16">
        <f>'[1]Food'!D25</f>
        <v>0</v>
      </c>
      <c r="E25" s="16">
        <f>'[1]Food'!E25</f>
        <v>0</v>
      </c>
      <c r="F25" s="16">
        <f>'[1]Food'!F25</f>
        <v>0</v>
      </c>
      <c r="G25" s="16">
        <f>'[1]Food'!G25</f>
        <v>0</v>
      </c>
      <c r="H25" s="16">
        <f>'[1]Food'!H25</f>
        <v>0</v>
      </c>
      <c r="I25" s="16">
        <f>'[1]Food'!I25</f>
        <v>0</v>
      </c>
      <c r="J25" s="16">
        <f>'[1]Food'!J25</f>
        <v>0</v>
      </c>
      <c r="K25" s="16">
        <f>'[1]Food'!K25</f>
        <v>0</v>
      </c>
      <c r="L25" s="16">
        <f>'[1]Food'!L25</f>
        <v>0</v>
      </c>
      <c r="M25" s="16">
        <f>'[1]Food'!M25</f>
        <v>0</v>
      </c>
      <c r="N25" s="16">
        <f>'[1]Food'!N25</f>
        <v>0</v>
      </c>
      <c r="O25" s="17">
        <f t="shared" si="0"/>
        <v>0</v>
      </c>
      <c r="Q25" s="15">
        <v>2008</v>
      </c>
      <c r="R25" s="16">
        <f>'[1]Food'!AF25</f>
        <v>0</v>
      </c>
      <c r="S25" s="16">
        <f>'[1]Food'!AG25</f>
        <v>0</v>
      </c>
      <c r="T25" s="16">
        <f>'[1]Food'!AH25</f>
        <v>0</v>
      </c>
      <c r="U25" s="16">
        <f>'[1]Food'!AI25</f>
        <v>0</v>
      </c>
      <c r="V25" s="16">
        <f>'[1]Food'!AJ25</f>
        <v>0</v>
      </c>
      <c r="W25" s="16">
        <f>'[1]Food'!AK25</f>
        <v>0</v>
      </c>
      <c r="X25" s="16">
        <f>'[1]Food'!AL25</f>
        <v>0</v>
      </c>
      <c r="Y25" s="16">
        <f>'[1]Food'!AM25</f>
        <v>0</v>
      </c>
      <c r="Z25" s="16">
        <f>'[1]Food'!AN25</f>
        <v>0</v>
      </c>
      <c r="AA25" s="16">
        <f>'[1]Food'!AO25</f>
        <v>0</v>
      </c>
      <c r="AB25" s="16">
        <f>'[1]Food'!AP25</f>
        <v>0</v>
      </c>
      <c r="AC25" s="16">
        <f>'[1]Food'!AQ25</f>
        <v>0</v>
      </c>
      <c r="AD25" s="17">
        <f t="shared" si="1"/>
        <v>0</v>
      </c>
    </row>
    <row r="26" spans="2:30" ht="12.75">
      <c r="B26" s="15">
        <v>2009</v>
      </c>
      <c r="C26" s="16">
        <f>'[1]Food'!C26</f>
        <v>0</v>
      </c>
      <c r="D26" s="16">
        <f>'[1]Food'!D26</f>
        <v>0</v>
      </c>
      <c r="E26" s="16">
        <f>'[1]Food'!E26</f>
        <v>0</v>
      </c>
      <c r="F26" s="16">
        <f>'[1]Food'!F26</f>
        <v>0</v>
      </c>
      <c r="G26" s="16">
        <f>'[1]Food'!G26</f>
        <v>0</v>
      </c>
      <c r="H26" s="16">
        <f>'[1]Food'!H26</f>
        <v>0</v>
      </c>
      <c r="I26" s="16">
        <f>'[1]Food'!I26</f>
        <v>0</v>
      </c>
      <c r="J26" s="16">
        <f>'[1]Food'!J26</f>
        <v>0</v>
      </c>
      <c r="K26" s="16">
        <f>'[1]Food'!K26</f>
        <v>0</v>
      </c>
      <c r="L26" s="16">
        <f>'[1]Food'!L26</f>
        <v>0</v>
      </c>
      <c r="M26" s="16">
        <f>'[1]Food'!M26</f>
        <v>0</v>
      </c>
      <c r="N26" s="16">
        <f>'[1]Food'!N26</f>
        <v>0</v>
      </c>
      <c r="O26" s="17">
        <f t="shared" si="0"/>
        <v>0</v>
      </c>
      <c r="Q26" s="15">
        <v>2009</v>
      </c>
      <c r="R26" s="16">
        <f>'[1]Food'!AF26</f>
        <v>0</v>
      </c>
      <c r="S26" s="16">
        <f>'[1]Food'!AG26</f>
        <v>0</v>
      </c>
      <c r="T26" s="16">
        <f>'[1]Food'!AH26</f>
        <v>0</v>
      </c>
      <c r="U26" s="16">
        <f>'[1]Food'!AI26</f>
        <v>0</v>
      </c>
      <c r="V26" s="16">
        <f>'[1]Food'!AJ26</f>
        <v>0</v>
      </c>
      <c r="W26" s="16">
        <f>'[1]Food'!AK26</f>
        <v>0</v>
      </c>
      <c r="X26" s="16">
        <f>'[1]Food'!AL26</f>
        <v>0</v>
      </c>
      <c r="Y26" s="16">
        <f>'[1]Food'!AM26</f>
        <v>0</v>
      </c>
      <c r="Z26" s="16">
        <f>'[1]Food'!AN26</f>
        <v>0</v>
      </c>
      <c r="AA26" s="16">
        <f>'[1]Food'!AO26</f>
        <v>0</v>
      </c>
      <c r="AB26" s="16">
        <f>'[1]Food'!AP26</f>
        <v>0</v>
      </c>
      <c r="AC26" s="16">
        <f>'[1]Food'!AQ26</f>
        <v>0</v>
      </c>
      <c r="AD26" s="17">
        <f t="shared" si="1"/>
        <v>0</v>
      </c>
    </row>
    <row r="27" spans="2:30" ht="12.75">
      <c r="B27" s="15">
        <v>2010</v>
      </c>
      <c r="C27" s="16">
        <f>'[1]Food'!C27</f>
        <v>0</v>
      </c>
      <c r="D27" s="16">
        <f>'[1]Food'!D27</f>
        <v>0</v>
      </c>
      <c r="E27" s="16">
        <f>'[1]Food'!E27</f>
        <v>0</v>
      </c>
      <c r="F27" s="16">
        <f>'[1]Food'!F27</f>
        <v>0</v>
      </c>
      <c r="G27" s="16">
        <f>'[1]Food'!G27</f>
        <v>0</v>
      </c>
      <c r="H27" s="16">
        <f>'[1]Food'!H27</f>
        <v>0</v>
      </c>
      <c r="I27" s="16">
        <f>'[1]Food'!I27</f>
        <v>0</v>
      </c>
      <c r="J27" s="16">
        <f>'[1]Food'!J27</f>
        <v>0</v>
      </c>
      <c r="K27" s="16">
        <f>'[1]Food'!K27</f>
        <v>0</v>
      </c>
      <c r="L27" s="16">
        <f>'[1]Food'!L27</f>
        <v>0</v>
      </c>
      <c r="M27" s="16">
        <f>'[1]Food'!M27</f>
        <v>0</v>
      </c>
      <c r="N27" s="16">
        <f>'[1]Food'!N27</f>
        <v>0</v>
      </c>
      <c r="O27" s="17">
        <f t="shared" si="0"/>
        <v>0</v>
      </c>
      <c r="Q27" s="15">
        <v>2010</v>
      </c>
      <c r="R27" s="16">
        <f>'[1]Food'!AF27</f>
        <v>0</v>
      </c>
      <c r="S27" s="16">
        <f>'[1]Food'!AG27</f>
        <v>0</v>
      </c>
      <c r="T27" s="16">
        <f>'[1]Food'!AH27</f>
        <v>0</v>
      </c>
      <c r="U27" s="16">
        <f>'[1]Food'!AI27</f>
        <v>0</v>
      </c>
      <c r="V27" s="16">
        <f>'[1]Food'!AJ27</f>
        <v>0</v>
      </c>
      <c r="W27" s="16">
        <f>'[1]Food'!AK27</f>
        <v>0</v>
      </c>
      <c r="X27" s="16">
        <f>'[1]Food'!AL27</f>
        <v>0</v>
      </c>
      <c r="Y27" s="16">
        <f>'[1]Food'!AM27</f>
        <v>0</v>
      </c>
      <c r="Z27" s="16">
        <f>'[1]Food'!AN27</f>
        <v>0</v>
      </c>
      <c r="AA27" s="16">
        <f>'[1]Food'!AO27</f>
        <v>0</v>
      </c>
      <c r="AB27" s="16">
        <f>'[1]Food'!AP27</f>
        <v>0</v>
      </c>
      <c r="AC27" s="16">
        <f>'[1]Food'!AQ27</f>
        <v>0</v>
      </c>
      <c r="AD27" s="17">
        <f t="shared" si="1"/>
        <v>0</v>
      </c>
    </row>
    <row r="28" spans="2:30" ht="12.75">
      <c r="B28" s="15">
        <v>2011</v>
      </c>
      <c r="C28" s="16">
        <f>'[1]Food'!C28</f>
        <v>0</v>
      </c>
      <c r="D28" s="16">
        <f>'[1]Food'!D28</f>
        <v>0</v>
      </c>
      <c r="E28" s="16">
        <f>'[1]Food'!E28</f>
        <v>0</v>
      </c>
      <c r="F28" s="16">
        <f>'[1]Food'!F28</f>
        <v>0</v>
      </c>
      <c r="G28" s="16">
        <f>'[1]Food'!G28</f>
        <v>0</v>
      </c>
      <c r="H28" s="16">
        <f>'[1]Food'!H28</f>
        <v>0</v>
      </c>
      <c r="I28" s="16">
        <f>'[1]Food'!I28</f>
        <v>0</v>
      </c>
      <c r="J28" s="16">
        <f>'[1]Food'!J28</f>
        <v>0</v>
      </c>
      <c r="K28" s="16">
        <f>'[1]Food'!K28</f>
        <v>0</v>
      </c>
      <c r="L28" s="16">
        <f>'[1]Food'!L28</f>
        <v>0</v>
      </c>
      <c r="M28" s="16">
        <f>'[1]Food'!M28</f>
        <v>0</v>
      </c>
      <c r="N28" s="16">
        <f>'[1]Food'!N28</f>
        <v>0</v>
      </c>
      <c r="O28" s="17">
        <f t="shared" si="0"/>
        <v>0</v>
      </c>
      <c r="Q28" s="15">
        <v>2011</v>
      </c>
      <c r="R28" s="16">
        <f>'[1]Food'!AF28</f>
        <v>0</v>
      </c>
      <c r="S28" s="16">
        <f>'[1]Food'!AG28</f>
        <v>0</v>
      </c>
      <c r="T28" s="16">
        <f>'[1]Food'!AH28</f>
        <v>0</v>
      </c>
      <c r="U28" s="16">
        <f>'[1]Food'!AI28</f>
        <v>0</v>
      </c>
      <c r="V28" s="16">
        <f>'[1]Food'!AJ28</f>
        <v>0</v>
      </c>
      <c r="W28" s="16">
        <f>'[1]Food'!AK28</f>
        <v>0</v>
      </c>
      <c r="X28" s="16">
        <f>'[1]Food'!AL28</f>
        <v>0</v>
      </c>
      <c r="Y28" s="16">
        <f>'[1]Food'!AM28</f>
        <v>0</v>
      </c>
      <c r="Z28" s="16">
        <f>'[1]Food'!AN28</f>
        <v>0</v>
      </c>
      <c r="AA28" s="16">
        <f>'[1]Food'!AO28</f>
        <v>0</v>
      </c>
      <c r="AB28" s="16">
        <f>'[1]Food'!AP28</f>
        <v>0</v>
      </c>
      <c r="AC28" s="16">
        <f>'[1]Food'!AQ28</f>
        <v>0</v>
      </c>
      <c r="AD28" s="17">
        <f t="shared" si="1"/>
        <v>0</v>
      </c>
    </row>
    <row r="29" spans="2:30" ht="12.75">
      <c r="B29" s="15">
        <v>2012</v>
      </c>
      <c r="C29" s="16">
        <f>'[1]Food'!C29</f>
        <v>0</v>
      </c>
      <c r="D29" s="16">
        <f>'[1]Food'!D29</f>
        <v>0</v>
      </c>
      <c r="E29" s="16">
        <f>'[1]Food'!E29</f>
        <v>0</v>
      </c>
      <c r="F29" s="16">
        <f>'[1]Food'!F29</f>
        <v>0</v>
      </c>
      <c r="G29" s="16">
        <f>'[1]Food'!G29</f>
        <v>0</v>
      </c>
      <c r="H29" s="16">
        <f>'[1]Food'!H29</f>
        <v>0</v>
      </c>
      <c r="I29" s="16">
        <f>'[1]Food'!I29</f>
        <v>0</v>
      </c>
      <c r="J29" s="16">
        <f>'[1]Food'!J29</f>
        <v>0</v>
      </c>
      <c r="K29" s="16">
        <f>'[1]Food'!K29</f>
        <v>0</v>
      </c>
      <c r="L29" s="16">
        <f>'[1]Food'!L29</f>
        <v>0</v>
      </c>
      <c r="M29" s="16">
        <f>'[1]Food'!M29</f>
        <v>0</v>
      </c>
      <c r="N29" s="16">
        <f>'[1]Food'!N29</f>
        <v>0</v>
      </c>
      <c r="O29" s="17">
        <f t="shared" si="0"/>
        <v>0</v>
      </c>
      <c r="Q29" s="15">
        <v>2012</v>
      </c>
      <c r="R29" s="16">
        <f>'[1]Food'!AF29</f>
        <v>0</v>
      </c>
      <c r="S29" s="16">
        <f>'[1]Food'!AG29</f>
        <v>0</v>
      </c>
      <c r="T29" s="16">
        <f>'[1]Food'!AH29</f>
        <v>0</v>
      </c>
      <c r="U29" s="16">
        <f>'[1]Food'!AI29</f>
        <v>0</v>
      </c>
      <c r="V29" s="16">
        <f>'[1]Food'!AJ29</f>
        <v>0</v>
      </c>
      <c r="W29" s="16">
        <f>'[1]Food'!AK29</f>
        <v>0</v>
      </c>
      <c r="X29" s="16">
        <f>'[1]Food'!AL29</f>
        <v>0</v>
      </c>
      <c r="Y29" s="16">
        <f>'[1]Food'!AM29</f>
        <v>0</v>
      </c>
      <c r="Z29" s="16">
        <f>'[1]Food'!AN29</f>
        <v>0</v>
      </c>
      <c r="AA29" s="16">
        <f>'[1]Food'!AO29</f>
        <v>0</v>
      </c>
      <c r="AB29" s="16">
        <f>'[1]Food'!AP29</f>
        <v>0</v>
      </c>
      <c r="AC29" s="16">
        <f>'[1]Food'!AQ29</f>
        <v>0</v>
      </c>
      <c r="AD29" s="17">
        <f t="shared" si="1"/>
        <v>0</v>
      </c>
    </row>
    <row r="30" ht="12.75">
      <c r="O30" s="1"/>
    </row>
    <row r="31" spans="1:17" ht="12.75">
      <c r="A31" s="1" t="s">
        <v>16</v>
      </c>
      <c r="B31" s="14" t="s">
        <v>27</v>
      </c>
      <c r="O31" s="1"/>
      <c r="Q31" s="1" t="s">
        <v>29</v>
      </c>
    </row>
    <row r="32" ht="12.75">
      <c r="O32" s="1"/>
    </row>
    <row r="33" spans="2:30" ht="12.75">
      <c r="B33" s="15" t="s">
        <v>0</v>
      </c>
      <c r="C33" s="18" t="s">
        <v>3</v>
      </c>
      <c r="D33" s="18" t="s">
        <v>4</v>
      </c>
      <c r="E33" s="19" t="s">
        <v>5</v>
      </c>
      <c r="F33" s="19" t="s">
        <v>6</v>
      </c>
      <c r="G33" s="19" t="s">
        <v>7</v>
      </c>
      <c r="H33" s="18" t="s">
        <v>8</v>
      </c>
      <c r="I33" s="19" t="s">
        <v>9</v>
      </c>
      <c r="J33" s="18" t="s">
        <v>10</v>
      </c>
      <c r="K33" s="18" t="s">
        <v>11</v>
      </c>
      <c r="L33" s="19" t="s">
        <v>12</v>
      </c>
      <c r="M33" s="18" t="s">
        <v>13</v>
      </c>
      <c r="N33" s="18" t="s">
        <v>14</v>
      </c>
      <c r="O33" s="20" t="s">
        <v>24</v>
      </c>
      <c r="Q33" s="15" t="s">
        <v>0</v>
      </c>
      <c r="R33" s="18" t="s">
        <v>3</v>
      </c>
      <c r="S33" s="18" t="s">
        <v>4</v>
      </c>
      <c r="T33" s="19" t="s">
        <v>5</v>
      </c>
      <c r="U33" s="19" t="s">
        <v>6</v>
      </c>
      <c r="V33" s="19" t="s">
        <v>7</v>
      </c>
      <c r="W33" s="18" t="s">
        <v>8</v>
      </c>
      <c r="X33" s="19" t="s">
        <v>9</v>
      </c>
      <c r="Y33" s="18" t="s">
        <v>10</v>
      </c>
      <c r="Z33" s="18" t="s">
        <v>11</v>
      </c>
      <c r="AA33" s="19" t="s">
        <v>12</v>
      </c>
      <c r="AB33" s="18" t="s">
        <v>13</v>
      </c>
      <c r="AC33" s="18" t="s">
        <v>14</v>
      </c>
      <c r="AD33" s="20" t="s">
        <v>24</v>
      </c>
    </row>
    <row r="34" spans="2:30" ht="12.75">
      <c r="B34" s="15">
        <v>1990</v>
      </c>
      <c r="C34" s="16">
        <f aca="true" t="shared" si="2" ref="C34:C56">C7*VLOOKUP($B34,Faktoren,2)/1000</f>
        <v>334.1913138545792</v>
      </c>
      <c r="D34" s="16">
        <f aca="true" t="shared" si="3" ref="D34:D56">D7*VLOOKUP($B34,Faktoren,3)/1000</f>
        <v>59.49361593922153</v>
      </c>
      <c r="E34" s="16">
        <f aca="true" t="shared" si="4" ref="E34:E56">E7*VLOOKUP($B34,Faktoren,4)/1000</f>
        <v>0</v>
      </c>
      <c r="F34" s="16">
        <f aca="true" t="shared" si="5" ref="F34:F56">F7*VLOOKUP($B34,Faktoren,5)/1000</f>
        <v>0</v>
      </c>
      <c r="G34" s="16">
        <f aca="true" t="shared" si="6" ref="G34:G56">G7*VLOOKUP($B34,Faktoren,6)/1000</f>
        <v>0</v>
      </c>
      <c r="H34" s="16">
        <f aca="true" t="shared" si="7" ref="H34:H56">H7*VLOOKUP($B34,Faktoren,7)/1000</f>
        <v>22.756842791213398</v>
      </c>
      <c r="I34" s="16">
        <f aca="true" t="shared" si="8" ref="I34:I56">I7*VLOOKUP($B34,Faktoren,8)/1000</f>
        <v>0</v>
      </c>
      <c r="J34" s="16">
        <f aca="true" t="shared" si="9" ref="J34:J56">J7*VLOOKUP($B34,Faktoren,9)/1000</f>
        <v>47.871916531717254</v>
      </c>
      <c r="K34" s="16">
        <f aca="true" t="shared" si="10" ref="K34:K56">K7*VLOOKUP($B34,Faktoren,10)/1000</f>
        <v>89.55393623504698</v>
      </c>
      <c r="L34" s="16">
        <f aca="true" t="shared" si="11" ref="L34:L56">L7*VLOOKUP($B34,Faktoren,11)/1000</f>
        <v>0</v>
      </c>
      <c r="M34" s="16">
        <f aca="true" t="shared" si="12" ref="M34:M56">M7*VLOOKUP($B34,Faktoren,12)/1000</f>
        <v>16.981272821209302</v>
      </c>
      <c r="N34" s="16">
        <f aca="true" t="shared" si="13" ref="N34:N56">N7*VLOOKUP($B34,Faktoren,13)/1000</f>
        <v>6.898535057143053</v>
      </c>
      <c r="O34" s="17">
        <f>SUM(C34:N34)</f>
        <v>577.7474332301307</v>
      </c>
      <c r="Q34" s="15">
        <v>1990</v>
      </c>
      <c r="R34" s="16">
        <f aca="true" t="shared" si="14" ref="R34:R56">R7*VLOOKUP($B34,Faktoren,2)/1000</f>
        <v>342.1296825074407</v>
      </c>
      <c r="S34" s="16">
        <f aca="true" t="shared" si="15" ref="S34:S56">S7*VLOOKUP($B34,Faktoren,3)/1000</f>
        <v>62.85779073249572</v>
      </c>
      <c r="T34" s="16">
        <f aca="true" t="shared" si="16" ref="T34:T56">T7*VLOOKUP($B34,Faktoren,4)/1000</f>
        <v>0</v>
      </c>
      <c r="U34" s="16">
        <f aca="true" t="shared" si="17" ref="U34:U56">U7*VLOOKUP($B34,Faktoren,5)/1000</f>
        <v>0</v>
      </c>
      <c r="V34" s="16">
        <f aca="true" t="shared" si="18" ref="V34:V56">V7*VLOOKUP($B34,Faktoren,6)/1000</f>
        <v>0</v>
      </c>
      <c r="W34" s="16">
        <f aca="true" t="shared" si="19" ref="W34:W56">W7*VLOOKUP($B34,Faktoren,7)/1000</f>
        <v>22.756842791213398</v>
      </c>
      <c r="X34" s="16">
        <f aca="true" t="shared" si="20" ref="X34:X56">X7*VLOOKUP($B34,Faktoren,8)/1000</f>
        <v>0</v>
      </c>
      <c r="Y34" s="16">
        <f aca="true" t="shared" si="21" ref="Y34:Y56">Y7*VLOOKUP($B34,Faktoren,9)/1000</f>
        <v>47.871916531717254</v>
      </c>
      <c r="Z34" s="16">
        <f aca="true" t="shared" si="22" ref="Z34:Z56">Z7*VLOOKUP($B34,Faktoren,10)/1000</f>
        <v>89.68423679165613</v>
      </c>
      <c r="AA34" s="16">
        <f aca="true" t="shared" si="23" ref="AA34:AA56">AA7*VLOOKUP($B34,Faktoren,11)/1000</f>
        <v>0</v>
      </c>
      <c r="AB34" s="16">
        <f aca="true" t="shared" si="24" ref="AB34:AB56">AB7*VLOOKUP($B34,Faktoren,12)/1000</f>
        <v>16.986089215503906</v>
      </c>
      <c r="AC34" s="16">
        <f aca="true" t="shared" si="25" ref="AC34:AC56">AC7*VLOOKUP($B34,Faktoren,13)/1000</f>
        <v>6.9709888376237945</v>
      </c>
      <c r="AD34" s="17">
        <f>SUM(R34:AC34)</f>
        <v>589.2575474076509</v>
      </c>
    </row>
    <row r="35" spans="2:30" ht="12.75">
      <c r="B35" s="15">
        <v>1991</v>
      </c>
      <c r="C35" s="16">
        <f t="shared" si="2"/>
        <v>345.277536982465</v>
      </c>
      <c r="D35" s="16">
        <f t="shared" si="3"/>
        <v>82.12205510321915</v>
      </c>
      <c r="E35" s="16">
        <f t="shared" si="4"/>
        <v>0</v>
      </c>
      <c r="F35" s="16">
        <f t="shared" si="5"/>
        <v>0</v>
      </c>
      <c r="G35" s="16">
        <f t="shared" si="6"/>
        <v>0</v>
      </c>
      <c r="H35" s="16">
        <f t="shared" si="7"/>
        <v>20.94482596544189</v>
      </c>
      <c r="I35" s="16">
        <f t="shared" si="8"/>
        <v>0</v>
      </c>
      <c r="J35" s="16">
        <f t="shared" si="9"/>
        <v>46.79629581167735</v>
      </c>
      <c r="K35" s="16">
        <f t="shared" si="10"/>
        <v>79.09754039982253</v>
      </c>
      <c r="L35" s="16">
        <f t="shared" si="11"/>
        <v>0</v>
      </c>
      <c r="M35" s="16">
        <f t="shared" si="12"/>
        <v>12.225644884409741</v>
      </c>
      <c r="N35" s="16">
        <f t="shared" si="13"/>
        <v>8.174590636844487</v>
      </c>
      <c r="O35" s="17">
        <f aca="true" t="shared" si="26" ref="O35:O56">SUM(C35:N35)</f>
        <v>594.6384897838801</v>
      </c>
      <c r="Q35" s="15">
        <v>1991</v>
      </c>
      <c r="R35" s="16">
        <f t="shared" si="14"/>
        <v>342.7009744245312</v>
      </c>
      <c r="S35" s="16">
        <f t="shared" si="15"/>
        <v>81.02230708619734</v>
      </c>
      <c r="T35" s="16">
        <f t="shared" si="16"/>
        <v>0</v>
      </c>
      <c r="U35" s="16">
        <f t="shared" si="17"/>
        <v>0</v>
      </c>
      <c r="V35" s="16">
        <f t="shared" si="18"/>
        <v>0</v>
      </c>
      <c r="W35" s="16">
        <f t="shared" si="19"/>
        <v>20.94482596544189</v>
      </c>
      <c r="X35" s="16">
        <f t="shared" si="20"/>
        <v>0</v>
      </c>
      <c r="Y35" s="16">
        <f t="shared" si="21"/>
        <v>46.79629581167735</v>
      </c>
      <c r="Z35" s="16">
        <f t="shared" si="22"/>
        <v>79.05859259826707</v>
      </c>
      <c r="AA35" s="16">
        <f t="shared" si="23"/>
        <v>0</v>
      </c>
      <c r="AB35" s="16">
        <f t="shared" si="24"/>
        <v>12.224326884351337</v>
      </c>
      <c r="AC35" s="16">
        <f t="shared" si="25"/>
        <v>8.146434340485277</v>
      </c>
      <c r="AD35" s="17">
        <f aca="true" t="shared" si="27" ref="AD35:AD56">SUM(R35:AC35)</f>
        <v>590.8937571109514</v>
      </c>
    </row>
    <row r="36" spans="2:30" ht="12.75">
      <c r="B36" s="15">
        <v>1992</v>
      </c>
      <c r="C36" s="16">
        <f t="shared" si="2"/>
        <v>340.98359466286945</v>
      </c>
      <c r="D36" s="16">
        <f t="shared" si="3"/>
        <v>57.72898033610539</v>
      </c>
      <c r="E36" s="16">
        <f t="shared" si="4"/>
        <v>0</v>
      </c>
      <c r="F36" s="16">
        <f t="shared" si="5"/>
        <v>0</v>
      </c>
      <c r="G36" s="16">
        <f t="shared" si="6"/>
        <v>0</v>
      </c>
      <c r="H36" s="16">
        <f t="shared" si="7"/>
        <v>26.002251135320442</v>
      </c>
      <c r="I36" s="16">
        <f t="shared" si="8"/>
        <v>0</v>
      </c>
      <c r="J36" s="16">
        <f t="shared" si="9"/>
        <v>46.24140884700802</v>
      </c>
      <c r="K36" s="16">
        <f t="shared" si="10"/>
        <v>70.63605222136154</v>
      </c>
      <c r="L36" s="16">
        <f t="shared" si="11"/>
        <v>0</v>
      </c>
      <c r="M36" s="16">
        <f t="shared" si="12"/>
        <v>14.228414776493494</v>
      </c>
      <c r="N36" s="16">
        <f t="shared" si="13"/>
        <v>7.658610633445423</v>
      </c>
      <c r="O36" s="17">
        <f t="shared" si="26"/>
        <v>563.4793126126037</v>
      </c>
      <c r="Q36" s="15">
        <v>1992</v>
      </c>
      <c r="R36" s="16">
        <f t="shared" si="14"/>
        <v>344.29565301412543</v>
      </c>
      <c r="S36" s="16">
        <f t="shared" si="15"/>
        <v>59.1538803231577</v>
      </c>
      <c r="T36" s="16">
        <f t="shared" si="16"/>
        <v>0</v>
      </c>
      <c r="U36" s="16">
        <f t="shared" si="17"/>
        <v>0</v>
      </c>
      <c r="V36" s="16">
        <f t="shared" si="18"/>
        <v>0</v>
      </c>
      <c r="W36" s="16">
        <f t="shared" si="19"/>
        <v>26.002251135320442</v>
      </c>
      <c r="X36" s="16">
        <f t="shared" si="20"/>
        <v>0</v>
      </c>
      <c r="Y36" s="16">
        <f t="shared" si="21"/>
        <v>46.24140884700802</v>
      </c>
      <c r="Z36" s="16">
        <f t="shared" si="22"/>
        <v>70.68458764750747</v>
      </c>
      <c r="AA36" s="16">
        <f t="shared" si="23"/>
        <v>0</v>
      </c>
      <c r="AB36" s="16">
        <f t="shared" si="24"/>
        <v>14.230311721867286</v>
      </c>
      <c r="AC36" s="16">
        <f t="shared" si="25"/>
        <v>7.6931914686502125</v>
      </c>
      <c r="AD36" s="17">
        <f t="shared" si="27"/>
        <v>568.3012841576366</v>
      </c>
    </row>
    <row r="37" spans="2:30" ht="12.75">
      <c r="B37" s="15">
        <v>1993</v>
      </c>
      <c r="C37" s="16">
        <f t="shared" si="2"/>
        <v>348.37223057128597</v>
      </c>
      <c r="D37" s="16">
        <f t="shared" si="3"/>
        <v>81.01955492449235</v>
      </c>
      <c r="E37" s="16">
        <f t="shared" si="4"/>
        <v>0</v>
      </c>
      <c r="F37" s="16">
        <f t="shared" si="5"/>
        <v>0</v>
      </c>
      <c r="G37" s="16">
        <f t="shared" si="6"/>
        <v>0</v>
      </c>
      <c r="H37" s="16">
        <f t="shared" si="7"/>
        <v>21.028289857617175</v>
      </c>
      <c r="I37" s="16">
        <f t="shared" si="8"/>
        <v>0</v>
      </c>
      <c r="J37" s="16">
        <f t="shared" si="9"/>
        <v>46.822740485059114</v>
      </c>
      <c r="K37" s="16">
        <f t="shared" si="10"/>
        <v>63.43146339016703</v>
      </c>
      <c r="L37" s="16">
        <f t="shared" si="11"/>
        <v>0</v>
      </c>
      <c r="M37" s="16">
        <f t="shared" si="12"/>
        <v>13.17690387938223</v>
      </c>
      <c r="N37" s="16">
        <f t="shared" si="13"/>
        <v>7.713883793851258</v>
      </c>
      <c r="O37" s="17">
        <f t="shared" si="26"/>
        <v>581.5650669018551</v>
      </c>
      <c r="Q37" s="15">
        <v>1993</v>
      </c>
      <c r="R37" s="16">
        <f t="shared" si="14"/>
        <v>351.5827618629631</v>
      </c>
      <c r="S37" s="16">
        <f t="shared" si="15"/>
        <v>82.4104611109264</v>
      </c>
      <c r="T37" s="16">
        <f t="shared" si="16"/>
        <v>0</v>
      </c>
      <c r="U37" s="16">
        <f t="shared" si="17"/>
        <v>0</v>
      </c>
      <c r="V37" s="16">
        <f t="shared" si="18"/>
        <v>0</v>
      </c>
      <c r="W37" s="16">
        <f t="shared" si="19"/>
        <v>21.028289857617175</v>
      </c>
      <c r="X37" s="16">
        <f t="shared" si="20"/>
        <v>0</v>
      </c>
      <c r="Y37" s="16">
        <f t="shared" si="21"/>
        <v>46.822740485059114</v>
      </c>
      <c r="Z37" s="16">
        <f t="shared" si="22"/>
        <v>63.47204557200973</v>
      </c>
      <c r="AA37" s="16">
        <f t="shared" si="23"/>
        <v>0</v>
      </c>
      <c r="AB37" s="16">
        <f t="shared" si="24"/>
        <v>13.179268553747645</v>
      </c>
      <c r="AC37" s="16">
        <f t="shared" si="25"/>
        <v>7.7478809747332065</v>
      </c>
      <c r="AD37" s="17">
        <f t="shared" si="27"/>
        <v>586.2434484170564</v>
      </c>
    </row>
    <row r="38" spans="2:30" ht="12.75">
      <c r="B38" s="15">
        <v>1994</v>
      </c>
      <c r="C38" s="16">
        <f t="shared" si="2"/>
        <v>347.32123446012736</v>
      </c>
      <c r="D38" s="16">
        <f t="shared" si="3"/>
        <v>75.7517637474485</v>
      </c>
      <c r="E38" s="16">
        <f t="shared" si="4"/>
        <v>0</v>
      </c>
      <c r="F38" s="16">
        <f t="shared" si="5"/>
        <v>0</v>
      </c>
      <c r="G38" s="16">
        <f t="shared" si="6"/>
        <v>0</v>
      </c>
      <c r="H38" s="16">
        <f t="shared" si="7"/>
        <v>16.231005864612612</v>
      </c>
      <c r="I38" s="16">
        <f t="shared" si="8"/>
        <v>0</v>
      </c>
      <c r="J38" s="16">
        <f t="shared" si="9"/>
        <v>46.31071238468653</v>
      </c>
      <c r="K38" s="16">
        <f t="shared" si="10"/>
        <v>58.45881483352479</v>
      </c>
      <c r="L38" s="16">
        <f t="shared" si="11"/>
        <v>0</v>
      </c>
      <c r="M38" s="16">
        <f t="shared" si="12"/>
        <v>9.301317818246803</v>
      </c>
      <c r="N38" s="16">
        <f t="shared" si="13"/>
        <v>7.5212478169583825</v>
      </c>
      <c r="O38" s="17">
        <f t="shared" si="26"/>
        <v>560.8960969256051</v>
      </c>
      <c r="Q38" s="15">
        <v>1994</v>
      </c>
      <c r="R38" s="16">
        <f t="shared" si="14"/>
        <v>356.9703172309147</v>
      </c>
      <c r="S38" s="16">
        <f t="shared" si="15"/>
        <v>79.96239812915603</v>
      </c>
      <c r="T38" s="16">
        <f t="shared" si="16"/>
        <v>0</v>
      </c>
      <c r="U38" s="16">
        <f t="shared" si="17"/>
        <v>0</v>
      </c>
      <c r="V38" s="16">
        <f t="shared" si="18"/>
        <v>0</v>
      </c>
      <c r="W38" s="16">
        <f t="shared" si="19"/>
        <v>16.231005864612612</v>
      </c>
      <c r="X38" s="16">
        <f t="shared" si="20"/>
        <v>0</v>
      </c>
      <c r="Y38" s="16">
        <f t="shared" si="21"/>
        <v>46.31071238468653</v>
      </c>
      <c r="Z38" s="16">
        <f t="shared" si="22"/>
        <v>58.58244724616445</v>
      </c>
      <c r="AA38" s="16">
        <f t="shared" si="23"/>
        <v>0</v>
      </c>
      <c r="AB38" s="16">
        <f t="shared" si="24"/>
        <v>9.30520622501949</v>
      </c>
      <c r="AC38" s="16">
        <f t="shared" si="25"/>
        <v>7.620664213658741</v>
      </c>
      <c r="AD38" s="17">
        <f t="shared" si="27"/>
        <v>574.9827512942126</v>
      </c>
    </row>
    <row r="39" spans="2:30" ht="12.75">
      <c r="B39" s="15">
        <v>1995</v>
      </c>
      <c r="C39" s="16">
        <f t="shared" si="2"/>
        <v>348.51078644537944</v>
      </c>
      <c r="D39" s="16">
        <f t="shared" si="3"/>
        <v>116.38778317182121</v>
      </c>
      <c r="E39" s="16">
        <f t="shared" si="4"/>
        <v>0</v>
      </c>
      <c r="F39" s="16">
        <f t="shared" si="5"/>
        <v>0</v>
      </c>
      <c r="G39" s="16">
        <f t="shared" si="6"/>
        <v>0</v>
      </c>
      <c r="H39" s="16">
        <f t="shared" si="7"/>
        <v>19.95683962674571</v>
      </c>
      <c r="I39" s="16">
        <f t="shared" si="8"/>
        <v>0</v>
      </c>
      <c r="J39" s="16">
        <f t="shared" si="9"/>
        <v>47.16763766569401</v>
      </c>
      <c r="K39" s="16">
        <f t="shared" si="10"/>
        <v>56.82854682409067</v>
      </c>
      <c r="L39" s="16">
        <f t="shared" si="11"/>
        <v>0</v>
      </c>
      <c r="M39" s="16">
        <f t="shared" si="12"/>
        <v>10.897613598739827</v>
      </c>
      <c r="N39" s="16">
        <f t="shared" si="13"/>
        <v>7.963614446540597</v>
      </c>
      <c r="O39" s="17">
        <f t="shared" si="26"/>
        <v>607.7128217790115</v>
      </c>
      <c r="Q39" s="15">
        <v>1995</v>
      </c>
      <c r="R39" s="16">
        <f t="shared" si="14"/>
        <v>352.1142238341398</v>
      </c>
      <c r="S39" s="16">
        <f t="shared" si="15"/>
        <v>117.97245278747576</v>
      </c>
      <c r="T39" s="16">
        <f t="shared" si="16"/>
        <v>0</v>
      </c>
      <c r="U39" s="16">
        <f t="shared" si="17"/>
        <v>0</v>
      </c>
      <c r="V39" s="16">
        <f t="shared" si="18"/>
        <v>0</v>
      </c>
      <c r="W39" s="16">
        <f t="shared" si="19"/>
        <v>19.95683962674571</v>
      </c>
      <c r="X39" s="16">
        <f t="shared" si="20"/>
        <v>0</v>
      </c>
      <c r="Y39" s="16">
        <f t="shared" si="21"/>
        <v>47.16763766569401</v>
      </c>
      <c r="Z39" s="16">
        <f t="shared" si="22"/>
        <v>56.86548864587539</v>
      </c>
      <c r="AA39" s="16">
        <f t="shared" si="23"/>
        <v>0</v>
      </c>
      <c r="AB39" s="16">
        <f t="shared" si="24"/>
        <v>10.899558736497797</v>
      </c>
      <c r="AC39" s="16">
        <f t="shared" si="25"/>
        <v>8.003717776442025</v>
      </c>
      <c r="AD39" s="17">
        <f t="shared" si="27"/>
        <v>612.9799190728705</v>
      </c>
    </row>
    <row r="40" spans="2:30" ht="12.75">
      <c r="B40" s="15">
        <v>1996</v>
      </c>
      <c r="C40" s="16">
        <f t="shared" si="2"/>
        <v>364.5719545376219</v>
      </c>
      <c r="D40" s="16">
        <f t="shared" si="3"/>
        <v>151.4450968461931</v>
      </c>
      <c r="E40" s="16">
        <f t="shared" si="4"/>
        <v>0</v>
      </c>
      <c r="F40" s="16">
        <f t="shared" si="5"/>
        <v>0</v>
      </c>
      <c r="G40" s="16">
        <f t="shared" si="6"/>
        <v>0</v>
      </c>
      <c r="H40" s="16">
        <f t="shared" si="7"/>
        <v>27.63393893812261</v>
      </c>
      <c r="I40" s="16">
        <f t="shared" si="8"/>
        <v>0</v>
      </c>
      <c r="J40" s="16">
        <f t="shared" si="9"/>
        <v>47.21182975327316</v>
      </c>
      <c r="K40" s="16">
        <f t="shared" si="10"/>
        <v>50.938901694078154</v>
      </c>
      <c r="L40" s="16">
        <f t="shared" si="11"/>
        <v>0</v>
      </c>
      <c r="M40" s="16">
        <f t="shared" si="12"/>
        <v>11.840493276495707</v>
      </c>
      <c r="N40" s="16">
        <f t="shared" si="13"/>
        <v>8.811449140238757</v>
      </c>
      <c r="O40" s="17">
        <f t="shared" si="26"/>
        <v>662.4536641860234</v>
      </c>
      <c r="Q40" s="15">
        <v>1996</v>
      </c>
      <c r="R40" s="16">
        <f t="shared" si="14"/>
        <v>361.4967450079224</v>
      </c>
      <c r="S40" s="16">
        <f t="shared" si="15"/>
        <v>150.08390913306755</v>
      </c>
      <c r="T40" s="16">
        <f t="shared" si="16"/>
        <v>0</v>
      </c>
      <c r="U40" s="16">
        <f t="shared" si="17"/>
        <v>0</v>
      </c>
      <c r="V40" s="16">
        <f t="shared" si="18"/>
        <v>0</v>
      </c>
      <c r="W40" s="16">
        <f t="shared" si="19"/>
        <v>27.63393893812261</v>
      </c>
      <c r="X40" s="16">
        <f t="shared" si="20"/>
        <v>0</v>
      </c>
      <c r="Y40" s="16">
        <f t="shared" si="21"/>
        <v>47.21182975327316</v>
      </c>
      <c r="Z40" s="16">
        <f t="shared" si="22"/>
        <v>50.90811933740734</v>
      </c>
      <c r="AA40" s="16">
        <f t="shared" si="23"/>
        <v>0</v>
      </c>
      <c r="AB40" s="16">
        <f t="shared" si="24"/>
        <v>11.837808409301276</v>
      </c>
      <c r="AC40" s="16">
        <f t="shared" si="25"/>
        <v>8.775011681440803</v>
      </c>
      <c r="AD40" s="17">
        <f t="shared" si="27"/>
        <v>657.9473622605351</v>
      </c>
    </row>
    <row r="41" spans="2:30" ht="12.75">
      <c r="B41" s="15">
        <v>1997</v>
      </c>
      <c r="C41" s="16">
        <f t="shared" si="2"/>
        <v>356.0267629328225</v>
      </c>
      <c r="D41" s="16">
        <f t="shared" si="3"/>
        <v>159.41753883187533</v>
      </c>
      <c r="E41" s="16">
        <f t="shared" si="4"/>
        <v>0</v>
      </c>
      <c r="F41" s="16">
        <f t="shared" si="5"/>
        <v>0</v>
      </c>
      <c r="G41" s="16">
        <f t="shared" si="6"/>
        <v>0</v>
      </c>
      <c r="H41" s="16">
        <f t="shared" si="7"/>
        <v>24.10083787590302</v>
      </c>
      <c r="I41" s="16">
        <f t="shared" si="8"/>
        <v>0</v>
      </c>
      <c r="J41" s="16">
        <f t="shared" si="9"/>
        <v>44.87465301920148</v>
      </c>
      <c r="K41" s="16">
        <f t="shared" si="10"/>
        <v>40.43915895256058</v>
      </c>
      <c r="L41" s="16">
        <f t="shared" si="11"/>
        <v>0</v>
      </c>
      <c r="M41" s="16">
        <f t="shared" si="12"/>
        <v>10.565410032144689</v>
      </c>
      <c r="N41" s="16">
        <f t="shared" si="13"/>
        <v>10.606804347981562</v>
      </c>
      <c r="O41" s="17">
        <f t="shared" si="26"/>
        <v>646.0311659924892</v>
      </c>
      <c r="Q41" s="15">
        <v>1997</v>
      </c>
      <c r="R41" s="16">
        <f t="shared" si="14"/>
        <v>361.65435391758325</v>
      </c>
      <c r="S41" s="16">
        <f t="shared" si="15"/>
        <v>161.92774477889407</v>
      </c>
      <c r="T41" s="16">
        <f t="shared" si="16"/>
        <v>0</v>
      </c>
      <c r="U41" s="16">
        <f t="shared" si="17"/>
        <v>0</v>
      </c>
      <c r="V41" s="16">
        <f t="shared" si="18"/>
        <v>0</v>
      </c>
      <c r="W41" s="16">
        <f t="shared" si="19"/>
        <v>24.10083787590302</v>
      </c>
      <c r="X41" s="16">
        <f t="shared" si="20"/>
        <v>0</v>
      </c>
      <c r="Y41" s="16">
        <f t="shared" si="21"/>
        <v>44.87465301920148</v>
      </c>
      <c r="Z41" s="16">
        <f t="shared" si="22"/>
        <v>40.49218645301388</v>
      </c>
      <c r="AA41" s="16">
        <f t="shared" si="23"/>
        <v>0</v>
      </c>
      <c r="AB41" s="16">
        <f t="shared" si="24"/>
        <v>10.569806834940106</v>
      </c>
      <c r="AC41" s="16">
        <f t="shared" si="25"/>
        <v>10.688999264784377</v>
      </c>
      <c r="AD41" s="17">
        <f t="shared" si="27"/>
        <v>654.3085821443201</v>
      </c>
    </row>
    <row r="42" spans="2:30" ht="12.75">
      <c r="B42" s="15">
        <v>1998</v>
      </c>
      <c r="C42" s="16">
        <f t="shared" si="2"/>
        <v>372.7545336040783</v>
      </c>
      <c r="D42" s="16">
        <f t="shared" si="3"/>
        <v>170.87249035943748</v>
      </c>
      <c r="E42" s="16">
        <f t="shared" si="4"/>
        <v>0</v>
      </c>
      <c r="F42" s="16">
        <f t="shared" si="5"/>
        <v>0</v>
      </c>
      <c r="G42" s="16">
        <f t="shared" si="6"/>
        <v>0</v>
      </c>
      <c r="H42" s="16">
        <f t="shared" si="7"/>
        <v>10.726611332292725</v>
      </c>
      <c r="I42" s="16">
        <f t="shared" si="8"/>
        <v>0</v>
      </c>
      <c r="J42" s="16">
        <f t="shared" si="9"/>
        <v>44.75819220074904</v>
      </c>
      <c r="K42" s="16">
        <f t="shared" si="10"/>
        <v>38.0080928636193</v>
      </c>
      <c r="L42" s="16">
        <f t="shared" si="11"/>
        <v>0</v>
      </c>
      <c r="M42" s="16">
        <f t="shared" si="12"/>
        <v>8.538065549725674</v>
      </c>
      <c r="N42" s="16">
        <f t="shared" si="13"/>
        <v>11.742066767365552</v>
      </c>
      <c r="O42" s="17">
        <f t="shared" si="26"/>
        <v>657.400052677268</v>
      </c>
      <c r="Q42" s="15">
        <v>1998</v>
      </c>
      <c r="R42" s="16">
        <f t="shared" si="14"/>
        <v>376.1623096664215</v>
      </c>
      <c r="S42" s="16">
        <f t="shared" si="15"/>
        <v>172.40288970421523</v>
      </c>
      <c r="T42" s="16">
        <f t="shared" si="16"/>
        <v>0</v>
      </c>
      <c r="U42" s="16">
        <f t="shared" si="17"/>
        <v>0</v>
      </c>
      <c r="V42" s="16">
        <f t="shared" si="18"/>
        <v>0</v>
      </c>
      <c r="W42" s="16">
        <f t="shared" si="19"/>
        <v>10.726611332292725</v>
      </c>
      <c r="X42" s="16">
        <f t="shared" si="20"/>
        <v>0</v>
      </c>
      <c r="Y42" s="16">
        <f t="shared" si="21"/>
        <v>44.75819220074904</v>
      </c>
      <c r="Z42" s="16">
        <f t="shared" si="22"/>
        <v>38.039328634267726</v>
      </c>
      <c r="AA42" s="16">
        <f t="shared" si="23"/>
        <v>0</v>
      </c>
      <c r="AB42" s="16">
        <f t="shared" si="24"/>
        <v>8.540110177496501</v>
      </c>
      <c r="AC42" s="16">
        <f t="shared" si="25"/>
        <v>11.797162388108289</v>
      </c>
      <c r="AD42" s="17">
        <f t="shared" si="27"/>
        <v>662.426604103551</v>
      </c>
    </row>
    <row r="43" spans="2:30" ht="12.75">
      <c r="B43" s="15">
        <v>1999</v>
      </c>
      <c r="C43" s="16">
        <f t="shared" si="2"/>
        <v>371.2176408318386</v>
      </c>
      <c r="D43" s="16">
        <f t="shared" si="3"/>
        <v>198.95687708492574</v>
      </c>
      <c r="E43" s="16">
        <f t="shared" si="4"/>
        <v>0</v>
      </c>
      <c r="F43" s="16">
        <f t="shared" si="5"/>
        <v>0</v>
      </c>
      <c r="G43" s="16">
        <f t="shared" si="6"/>
        <v>0</v>
      </c>
      <c r="H43" s="16">
        <f t="shared" si="7"/>
        <v>13.14440642406853</v>
      </c>
      <c r="I43" s="16">
        <f t="shared" si="8"/>
        <v>0</v>
      </c>
      <c r="J43" s="16">
        <f t="shared" si="9"/>
        <v>45.22312861914422</v>
      </c>
      <c r="K43" s="16">
        <f t="shared" si="10"/>
        <v>38.19661047011829</v>
      </c>
      <c r="L43" s="16">
        <f t="shared" si="11"/>
        <v>0</v>
      </c>
      <c r="M43" s="16">
        <f t="shared" si="12"/>
        <v>6.559337499942622</v>
      </c>
      <c r="N43" s="16">
        <f t="shared" si="13"/>
        <v>12.822512020843174</v>
      </c>
      <c r="O43" s="17">
        <f t="shared" si="26"/>
        <v>686.1205129508812</v>
      </c>
      <c r="Q43" s="15">
        <v>1999</v>
      </c>
      <c r="R43" s="16">
        <f t="shared" si="14"/>
        <v>376.1546097533594</v>
      </c>
      <c r="S43" s="16">
        <f t="shared" si="15"/>
        <v>201.18950244853798</v>
      </c>
      <c r="T43" s="16">
        <f t="shared" si="16"/>
        <v>0</v>
      </c>
      <c r="U43" s="16">
        <f t="shared" si="17"/>
        <v>0</v>
      </c>
      <c r="V43" s="16">
        <f t="shared" si="18"/>
        <v>0</v>
      </c>
      <c r="W43" s="16">
        <f t="shared" si="19"/>
        <v>13.14440642406853</v>
      </c>
      <c r="X43" s="16">
        <f t="shared" si="20"/>
        <v>0</v>
      </c>
      <c r="Y43" s="16">
        <f t="shared" si="21"/>
        <v>45.22312861914422</v>
      </c>
      <c r="Z43" s="16">
        <f t="shared" si="22"/>
        <v>38.239730846774876</v>
      </c>
      <c r="AA43" s="16">
        <f t="shared" si="23"/>
        <v>0</v>
      </c>
      <c r="AB43" s="16">
        <f t="shared" si="24"/>
        <v>6.56128995827805</v>
      </c>
      <c r="AC43" s="16">
        <f t="shared" si="25"/>
        <v>12.909927124860996</v>
      </c>
      <c r="AD43" s="17">
        <f t="shared" si="27"/>
        <v>693.422595175024</v>
      </c>
    </row>
    <row r="44" spans="2:30" ht="12.75">
      <c r="B44" s="15">
        <v>2000</v>
      </c>
      <c r="C44" s="16">
        <f t="shared" si="2"/>
        <v>367.306684765048</v>
      </c>
      <c r="D44" s="16">
        <f t="shared" si="3"/>
        <v>197.60591336010552</v>
      </c>
      <c r="E44" s="16">
        <f t="shared" si="4"/>
        <v>0</v>
      </c>
      <c r="F44" s="16">
        <f t="shared" si="5"/>
        <v>0</v>
      </c>
      <c r="G44" s="16">
        <f t="shared" si="6"/>
        <v>0</v>
      </c>
      <c r="H44" s="16">
        <f t="shared" si="7"/>
        <v>7.512790065884515</v>
      </c>
      <c r="I44" s="16">
        <f t="shared" si="8"/>
        <v>0</v>
      </c>
      <c r="J44" s="16">
        <f t="shared" si="9"/>
        <v>44.77738300498224</v>
      </c>
      <c r="K44" s="16">
        <f t="shared" si="10"/>
        <v>36.04642009457574</v>
      </c>
      <c r="L44" s="16">
        <f t="shared" si="11"/>
        <v>0</v>
      </c>
      <c r="M44" s="16">
        <f t="shared" si="12"/>
        <v>4.15058365856229</v>
      </c>
      <c r="N44" s="16">
        <f t="shared" si="13"/>
        <v>11.317420584044966</v>
      </c>
      <c r="O44" s="17">
        <f t="shared" si="26"/>
        <v>668.7171955332032</v>
      </c>
      <c r="Q44" s="15">
        <v>2000</v>
      </c>
      <c r="R44" s="16">
        <f t="shared" si="14"/>
        <v>376.31732453869984</v>
      </c>
      <c r="S44" s="16">
        <f t="shared" si="15"/>
        <v>201.70827613613721</v>
      </c>
      <c r="T44" s="16">
        <f t="shared" si="16"/>
        <v>0</v>
      </c>
      <c r="U44" s="16">
        <f t="shared" si="17"/>
        <v>0</v>
      </c>
      <c r="V44" s="16">
        <f t="shared" si="18"/>
        <v>0</v>
      </c>
      <c r="W44" s="16">
        <f t="shared" si="19"/>
        <v>7.512790065884515</v>
      </c>
      <c r="X44" s="16">
        <f t="shared" si="20"/>
        <v>0</v>
      </c>
      <c r="Y44" s="16">
        <f t="shared" si="21"/>
        <v>44.77738300498224</v>
      </c>
      <c r="Z44" s="16">
        <f t="shared" si="22"/>
        <v>36.10593215734785</v>
      </c>
      <c r="AA44" s="16">
        <f t="shared" si="23"/>
        <v>0</v>
      </c>
      <c r="AB44" s="16">
        <f t="shared" si="24"/>
        <v>4.152828744715458</v>
      </c>
      <c r="AC44" s="16">
        <f t="shared" si="25"/>
        <v>11.455371730690448</v>
      </c>
      <c r="AD44" s="17">
        <f t="shared" si="27"/>
        <v>682.0299063784574</v>
      </c>
    </row>
    <row r="45" spans="2:30" ht="12.75">
      <c r="B45" s="15">
        <v>2001</v>
      </c>
      <c r="C45" s="16">
        <f t="shared" si="2"/>
        <v>360.4965338440767</v>
      </c>
      <c r="D45" s="16">
        <f t="shared" si="3"/>
        <v>177.19024850611697</v>
      </c>
      <c r="E45" s="16">
        <f t="shared" si="4"/>
        <v>0</v>
      </c>
      <c r="F45" s="16">
        <f t="shared" si="5"/>
        <v>0</v>
      </c>
      <c r="G45" s="16">
        <f t="shared" si="6"/>
        <v>0</v>
      </c>
      <c r="H45" s="16">
        <f t="shared" si="7"/>
        <v>8.586663226913041</v>
      </c>
      <c r="I45" s="16">
        <f t="shared" si="8"/>
        <v>0</v>
      </c>
      <c r="J45" s="16">
        <f t="shared" si="9"/>
        <v>43.34873280812922</v>
      </c>
      <c r="K45" s="16">
        <f t="shared" si="10"/>
        <v>33.52164557508711</v>
      </c>
      <c r="L45" s="16">
        <f t="shared" si="11"/>
        <v>0</v>
      </c>
      <c r="M45" s="16">
        <f t="shared" si="12"/>
        <v>3.2059109247310724</v>
      </c>
      <c r="N45" s="16">
        <f t="shared" si="13"/>
        <v>9.961719493593291</v>
      </c>
      <c r="O45" s="17">
        <f t="shared" si="26"/>
        <v>636.3114543786472</v>
      </c>
      <c r="Q45" s="15">
        <v>2001</v>
      </c>
      <c r="R45" s="16">
        <f t="shared" si="14"/>
        <v>366.28585763425934</v>
      </c>
      <c r="S45" s="16">
        <f t="shared" si="15"/>
        <v>179.84433350536986</v>
      </c>
      <c r="T45" s="16">
        <f t="shared" si="16"/>
        <v>0</v>
      </c>
      <c r="U45" s="16">
        <f t="shared" si="17"/>
        <v>0</v>
      </c>
      <c r="V45" s="16">
        <f t="shared" si="18"/>
        <v>0</v>
      </c>
      <c r="W45" s="16">
        <f t="shared" si="19"/>
        <v>8.586663226913041</v>
      </c>
      <c r="X45" s="16">
        <f t="shared" si="20"/>
        <v>0</v>
      </c>
      <c r="Y45" s="16">
        <f t="shared" si="21"/>
        <v>43.34873280812922</v>
      </c>
      <c r="Z45" s="16">
        <f t="shared" si="22"/>
        <v>33.55938743278447</v>
      </c>
      <c r="AA45" s="16">
        <f t="shared" si="23"/>
        <v>0</v>
      </c>
      <c r="AB45" s="16">
        <f t="shared" si="24"/>
        <v>3.2068190625810478</v>
      </c>
      <c r="AC45" s="16">
        <f t="shared" si="25"/>
        <v>10.039370239232833</v>
      </c>
      <c r="AD45" s="17">
        <f t="shared" si="27"/>
        <v>644.8711639092699</v>
      </c>
    </row>
    <row r="46" spans="2:30" ht="12.75">
      <c r="B46" s="15">
        <v>2002</v>
      </c>
      <c r="C46" s="16">
        <f t="shared" si="2"/>
        <v>353.94488401357074</v>
      </c>
      <c r="D46" s="16">
        <f t="shared" si="3"/>
        <v>185.6966088980444</v>
      </c>
      <c r="E46" s="16">
        <f t="shared" si="4"/>
        <v>0</v>
      </c>
      <c r="F46" s="16">
        <f t="shared" si="5"/>
        <v>0</v>
      </c>
      <c r="G46" s="16">
        <f t="shared" si="6"/>
        <v>0</v>
      </c>
      <c r="H46" s="16">
        <f t="shared" si="7"/>
        <v>17.32262187292211</v>
      </c>
      <c r="I46" s="16">
        <f t="shared" si="8"/>
        <v>0</v>
      </c>
      <c r="J46" s="16">
        <f t="shared" si="9"/>
        <v>43.55330572034451</v>
      </c>
      <c r="K46" s="16">
        <f t="shared" si="10"/>
        <v>31.35886114301951</v>
      </c>
      <c r="L46" s="16">
        <f t="shared" si="11"/>
        <v>0</v>
      </c>
      <c r="M46" s="16">
        <f t="shared" si="12"/>
        <v>3.8826704188867267</v>
      </c>
      <c r="N46" s="16">
        <f t="shared" si="13"/>
        <v>11.973044845711096</v>
      </c>
      <c r="O46" s="17">
        <f t="shared" si="26"/>
        <v>647.7319969124992</v>
      </c>
      <c r="Q46" s="15">
        <v>2002</v>
      </c>
      <c r="R46" s="16">
        <f t="shared" si="14"/>
        <v>361.6290001348367</v>
      </c>
      <c r="S46" s="16">
        <f t="shared" si="15"/>
        <v>189.24962281931187</v>
      </c>
      <c r="T46" s="16">
        <f t="shared" si="16"/>
        <v>0</v>
      </c>
      <c r="U46" s="16">
        <f t="shared" si="17"/>
        <v>0</v>
      </c>
      <c r="V46" s="16">
        <f t="shared" si="18"/>
        <v>0</v>
      </c>
      <c r="W46" s="16">
        <f t="shared" si="19"/>
        <v>17.32262187292211</v>
      </c>
      <c r="X46" s="16">
        <f t="shared" si="20"/>
        <v>0</v>
      </c>
      <c r="Y46" s="16">
        <f t="shared" si="21"/>
        <v>43.55330572034451</v>
      </c>
      <c r="Z46" s="16">
        <f t="shared" si="22"/>
        <v>31.402914881609174</v>
      </c>
      <c r="AA46" s="16">
        <f t="shared" si="23"/>
        <v>0</v>
      </c>
      <c r="AB46" s="16">
        <f t="shared" si="24"/>
        <v>3.8843150424544404</v>
      </c>
      <c r="AC46" s="16">
        <f t="shared" si="25"/>
        <v>12.10153232099971</v>
      </c>
      <c r="AD46" s="17">
        <f t="shared" si="27"/>
        <v>659.1433127924785</v>
      </c>
    </row>
    <row r="47" spans="2:30" ht="12.75">
      <c r="B47" s="15">
        <v>2003</v>
      </c>
      <c r="C47" s="16">
        <f t="shared" si="2"/>
        <v>352.30246774099027</v>
      </c>
      <c r="D47" s="16">
        <f t="shared" si="3"/>
        <v>188.79697937341712</v>
      </c>
      <c r="E47" s="16">
        <f t="shared" si="4"/>
        <v>0</v>
      </c>
      <c r="F47" s="16">
        <f t="shared" si="5"/>
        <v>0</v>
      </c>
      <c r="G47" s="16">
        <f t="shared" si="6"/>
        <v>0</v>
      </c>
      <c r="H47" s="16">
        <f t="shared" si="7"/>
        <v>15.661391506733365</v>
      </c>
      <c r="I47" s="16">
        <f t="shared" si="8"/>
        <v>0</v>
      </c>
      <c r="J47" s="16">
        <f t="shared" si="9"/>
        <v>43.41953243111231</v>
      </c>
      <c r="K47" s="16">
        <f t="shared" si="10"/>
        <v>28.659449791097725</v>
      </c>
      <c r="L47" s="16">
        <f t="shared" si="11"/>
        <v>0</v>
      </c>
      <c r="M47" s="16">
        <f t="shared" si="12"/>
        <v>3.0860355538855826</v>
      </c>
      <c r="N47" s="16">
        <f t="shared" si="13"/>
        <v>9.973591690319887</v>
      </c>
      <c r="O47" s="17">
        <f t="shared" si="26"/>
        <v>641.8994480875563</v>
      </c>
      <c r="Q47" s="15">
        <v>2003</v>
      </c>
      <c r="R47" s="16">
        <f t="shared" si="14"/>
        <v>356.1439317426642</v>
      </c>
      <c r="S47" s="16">
        <f t="shared" si="15"/>
        <v>190.59003920431832</v>
      </c>
      <c r="T47" s="16">
        <f t="shared" si="16"/>
        <v>0</v>
      </c>
      <c r="U47" s="16">
        <f t="shared" si="17"/>
        <v>0</v>
      </c>
      <c r="V47" s="16">
        <f t="shared" si="18"/>
        <v>0</v>
      </c>
      <c r="W47" s="16">
        <f t="shared" si="19"/>
        <v>15.661391506733365</v>
      </c>
      <c r="X47" s="16">
        <f t="shared" si="20"/>
        <v>0</v>
      </c>
      <c r="Y47" s="16">
        <f t="shared" si="21"/>
        <v>43.41953243111231</v>
      </c>
      <c r="Z47" s="16">
        <f t="shared" si="22"/>
        <v>28.67900818475965</v>
      </c>
      <c r="AA47" s="16">
        <f t="shared" si="23"/>
        <v>0</v>
      </c>
      <c r="AB47" s="16">
        <f t="shared" si="24"/>
        <v>3.0867028438847894</v>
      </c>
      <c r="AC47" s="16">
        <f t="shared" si="25"/>
        <v>10.027397559688296</v>
      </c>
      <c r="AD47" s="17">
        <f t="shared" si="27"/>
        <v>647.6080034731609</v>
      </c>
    </row>
    <row r="48" spans="2:30" ht="12.75">
      <c r="B48" s="15">
        <v>2004</v>
      </c>
      <c r="C48" s="16">
        <f t="shared" si="2"/>
        <v>336.2692477588294</v>
      </c>
      <c r="D48" s="16">
        <f t="shared" si="3"/>
        <v>211.8754744506523</v>
      </c>
      <c r="E48" s="16">
        <f t="shared" si="4"/>
        <v>0</v>
      </c>
      <c r="F48" s="16">
        <f t="shared" si="5"/>
        <v>0</v>
      </c>
      <c r="G48" s="16">
        <f t="shared" si="6"/>
        <v>0</v>
      </c>
      <c r="H48" s="16">
        <f t="shared" si="7"/>
        <v>6.248793515531685</v>
      </c>
      <c r="I48" s="16">
        <f t="shared" si="8"/>
        <v>0</v>
      </c>
      <c r="J48" s="16">
        <f t="shared" si="9"/>
        <v>42.73197868589357</v>
      </c>
      <c r="K48" s="16">
        <f t="shared" si="10"/>
        <v>31.3869087801194</v>
      </c>
      <c r="L48" s="16">
        <f t="shared" si="11"/>
        <v>0</v>
      </c>
      <c r="M48" s="16">
        <f t="shared" si="12"/>
        <v>2.5006130230519465</v>
      </c>
      <c r="N48" s="16">
        <f t="shared" si="13"/>
        <v>9.559895995837667</v>
      </c>
      <c r="O48" s="17">
        <f t="shared" si="26"/>
        <v>640.5729122099159</v>
      </c>
      <c r="Q48" s="15">
        <v>2004</v>
      </c>
      <c r="R48" s="16">
        <f t="shared" si="14"/>
        <v>340.3581157764053</v>
      </c>
      <c r="S48" s="16">
        <f t="shared" si="15"/>
        <v>213.8031024247218</v>
      </c>
      <c r="T48" s="16">
        <f t="shared" si="16"/>
        <v>0</v>
      </c>
      <c r="U48" s="16">
        <f t="shared" si="17"/>
        <v>0</v>
      </c>
      <c r="V48" s="16">
        <f t="shared" si="18"/>
        <v>0</v>
      </c>
      <c r="W48" s="16">
        <f t="shared" si="19"/>
        <v>6.248793515531685</v>
      </c>
      <c r="X48" s="16">
        <f t="shared" si="20"/>
        <v>0</v>
      </c>
      <c r="Y48" s="16">
        <f t="shared" si="21"/>
        <v>42.73197868589357</v>
      </c>
      <c r="Z48" s="16">
        <f t="shared" si="22"/>
        <v>31.408423530342542</v>
      </c>
      <c r="AA48" s="16">
        <f t="shared" si="23"/>
        <v>0</v>
      </c>
      <c r="AB48" s="16">
        <f t="shared" si="24"/>
        <v>2.5013784642250285</v>
      </c>
      <c r="AC48" s="16">
        <f t="shared" si="25"/>
        <v>9.615712730619395</v>
      </c>
      <c r="AD48" s="17">
        <f t="shared" si="27"/>
        <v>646.6675051277393</v>
      </c>
    </row>
    <row r="49" spans="2:30" ht="12.75">
      <c r="B49" s="15">
        <v>2005</v>
      </c>
      <c r="C49" s="16">
        <f t="shared" si="2"/>
        <v>333.8746660620726</v>
      </c>
      <c r="D49" s="16">
        <f t="shared" si="3"/>
        <v>215.46209010684694</v>
      </c>
      <c r="E49" s="16">
        <f t="shared" si="4"/>
        <v>0</v>
      </c>
      <c r="F49" s="16">
        <f t="shared" si="5"/>
        <v>0</v>
      </c>
      <c r="G49" s="16">
        <f t="shared" si="6"/>
        <v>0</v>
      </c>
      <c r="H49" s="16">
        <f t="shared" si="7"/>
        <v>7.066972617164516</v>
      </c>
      <c r="I49" s="16">
        <f t="shared" si="8"/>
        <v>0</v>
      </c>
      <c r="J49" s="16">
        <f t="shared" si="9"/>
        <v>40.172701174129166</v>
      </c>
      <c r="K49" s="16">
        <f t="shared" si="10"/>
        <v>32.52401329627074</v>
      </c>
      <c r="L49" s="16">
        <f t="shared" si="11"/>
        <v>0</v>
      </c>
      <c r="M49" s="16">
        <f t="shared" si="12"/>
        <v>3.7596989236280995</v>
      </c>
      <c r="N49" s="16">
        <f t="shared" si="13"/>
        <v>8.327714057535635</v>
      </c>
      <c r="O49" s="17">
        <f t="shared" si="26"/>
        <v>641.1878562376478</v>
      </c>
      <c r="Q49" s="15">
        <v>2005</v>
      </c>
      <c r="R49" s="16">
        <f t="shared" si="14"/>
        <v>335.01891251972654</v>
      </c>
      <c r="S49" s="16">
        <f t="shared" si="15"/>
        <v>216.00718185880876</v>
      </c>
      <c r="T49" s="16">
        <f t="shared" si="16"/>
        <v>0</v>
      </c>
      <c r="U49" s="16">
        <f t="shared" si="17"/>
        <v>0</v>
      </c>
      <c r="V49" s="16">
        <f t="shared" si="18"/>
        <v>0</v>
      </c>
      <c r="W49" s="16">
        <f t="shared" si="19"/>
        <v>7.066972617164516</v>
      </c>
      <c r="X49" s="16">
        <f t="shared" si="20"/>
        <v>0</v>
      </c>
      <c r="Y49" s="16">
        <f t="shared" si="21"/>
        <v>40.172701174129166</v>
      </c>
      <c r="Z49" s="16">
        <f t="shared" si="22"/>
        <v>32.530066893314384</v>
      </c>
      <c r="AA49" s="16">
        <f t="shared" si="23"/>
        <v>0</v>
      </c>
      <c r="AB49" s="16">
        <f t="shared" si="24"/>
        <v>3.759884999938702</v>
      </c>
      <c r="AC49" s="16">
        <f t="shared" si="25"/>
        <v>8.343141778949004</v>
      </c>
      <c r="AD49" s="17">
        <f t="shared" si="27"/>
        <v>642.898861842031</v>
      </c>
    </row>
    <row r="50" spans="2:30" ht="12.75">
      <c r="B50" s="15">
        <v>2006</v>
      </c>
      <c r="C50" s="16">
        <f t="shared" si="2"/>
        <v>324.09583155661636</v>
      </c>
      <c r="D50" s="16">
        <f t="shared" si="3"/>
        <v>230.15789017632946</v>
      </c>
      <c r="E50" s="16">
        <f t="shared" si="4"/>
        <v>0</v>
      </c>
      <c r="F50" s="16">
        <f t="shared" si="5"/>
        <v>0</v>
      </c>
      <c r="G50" s="16">
        <f t="shared" si="6"/>
        <v>0</v>
      </c>
      <c r="H50" s="16">
        <f t="shared" si="7"/>
        <v>7.015691761274321</v>
      </c>
      <c r="I50" s="16">
        <f t="shared" si="8"/>
        <v>0</v>
      </c>
      <c r="J50" s="16">
        <f t="shared" si="9"/>
        <v>40.97008023211152</v>
      </c>
      <c r="K50" s="16">
        <f t="shared" si="10"/>
        <v>32.34423744790164</v>
      </c>
      <c r="L50" s="16">
        <f t="shared" si="11"/>
        <v>0</v>
      </c>
      <c r="M50" s="16">
        <f t="shared" si="12"/>
        <v>2.7838568143329803</v>
      </c>
      <c r="N50" s="16">
        <f t="shared" si="13"/>
        <v>9.412182860047375</v>
      </c>
      <c r="O50" s="17">
        <f t="shared" si="26"/>
        <v>646.7797708486136</v>
      </c>
      <c r="Q50" s="15">
        <v>2006</v>
      </c>
      <c r="R50" s="16">
        <f t="shared" si="14"/>
        <v>329.61416929088324</v>
      </c>
      <c r="S50" s="16">
        <f t="shared" si="15"/>
        <v>232.81230617606988</v>
      </c>
      <c r="T50" s="16">
        <f t="shared" si="16"/>
        <v>0</v>
      </c>
      <c r="U50" s="16">
        <f t="shared" si="17"/>
        <v>0</v>
      </c>
      <c r="V50" s="16">
        <f t="shared" si="18"/>
        <v>0</v>
      </c>
      <c r="W50" s="16">
        <f t="shared" si="19"/>
        <v>7.015691761274321</v>
      </c>
      <c r="X50" s="16">
        <f t="shared" si="20"/>
        <v>0</v>
      </c>
      <c r="Y50" s="16">
        <f t="shared" si="21"/>
        <v>40.97008023211152</v>
      </c>
      <c r="Z50" s="16">
        <f t="shared" si="22"/>
        <v>32.44084110464118</v>
      </c>
      <c r="AA50" s="16">
        <f t="shared" si="23"/>
        <v>0</v>
      </c>
      <c r="AB50" s="16">
        <f t="shared" si="24"/>
        <v>2.784600042886409</v>
      </c>
      <c r="AC50" s="16">
        <f t="shared" si="25"/>
        <v>9.489209073711054</v>
      </c>
      <c r="AD50" s="17">
        <f t="shared" si="27"/>
        <v>655.1268976815776</v>
      </c>
    </row>
    <row r="51" spans="2:30" ht="12.75">
      <c r="B51" s="15">
        <v>2007</v>
      </c>
      <c r="C51" s="16">
        <f t="shared" si="2"/>
        <v>0</v>
      </c>
      <c r="D51" s="16">
        <f t="shared" si="3"/>
        <v>0</v>
      </c>
      <c r="E51" s="16">
        <f t="shared" si="4"/>
        <v>0</v>
      </c>
      <c r="F51" s="16">
        <f t="shared" si="5"/>
        <v>0</v>
      </c>
      <c r="G51" s="16">
        <f t="shared" si="6"/>
        <v>0</v>
      </c>
      <c r="H51" s="16">
        <f t="shared" si="7"/>
        <v>0</v>
      </c>
      <c r="I51" s="16">
        <f t="shared" si="8"/>
        <v>0</v>
      </c>
      <c r="J51" s="16">
        <f t="shared" si="9"/>
        <v>0</v>
      </c>
      <c r="K51" s="16">
        <f t="shared" si="10"/>
        <v>0</v>
      </c>
      <c r="L51" s="16">
        <f t="shared" si="11"/>
        <v>0</v>
      </c>
      <c r="M51" s="16">
        <f t="shared" si="12"/>
        <v>0</v>
      </c>
      <c r="N51" s="16">
        <f t="shared" si="13"/>
        <v>0</v>
      </c>
      <c r="O51" s="17">
        <f t="shared" si="26"/>
        <v>0</v>
      </c>
      <c r="Q51" s="15">
        <v>2007</v>
      </c>
      <c r="R51" s="16">
        <f t="shared" si="14"/>
        <v>0</v>
      </c>
      <c r="S51" s="16">
        <f t="shared" si="15"/>
        <v>0</v>
      </c>
      <c r="T51" s="16">
        <f t="shared" si="16"/>
        <v>0</v>
      </c>
      <c r="U51" s="16">
        <f t="shared" si="17"/>
        <v>0</v>
      </c>
      <c r="V51" s="16">
        <f t="shared" si="18"/>
        <v>0</v>
      </c>
      <c r="W51" s="16">
        <f t="shared" si="19"/>
        <v>0</v>
      </c>
      <c r="X51" s="16">
        <f t="shared" si="20"/>
        <v>0</v>
      </c>
      <c r="Y51" s="16">
        <f t="shared" si="21"/>
        <v>0</v>
      </c>
      <c r="Z51" s="16">
        <f t="shared" si="22"/>
        <v>0</v>
      </c>
      <c r="AA51" s="16">
        <f t="shared" si="23"/>
        <v>0</v>
      </c>
      <c r="AB51" s="16">
        <f t="shared" si="24"/>
        <v>0</v>
      </c>
      <c r="AC51" s="16">
        <f t="shared" si="25"/>
        <v>0</v>
      </c>
      <c r="AD51" s="17">
        <f t="shared" si="27"/>
        <v>0</v>
      </c>
    </row>
    <row r="52" spans="2:30" ht="12.75">
      <c r="B52" s="15">
        <v>2008</v>
      </c>
      <c r="C52" s="16">
        <f t="shared" si="2"/>
        <v>0</v>
      </c>
      <c r="D52" s="16">
        <f t="shared" si="3"/>
        <v>0</v>
      </c>
      <c r="E52" s="16">
        <f t="shared" si="4"/>
        <v>0</v>
      </c>
      <c r="F52" s="16">
        <f t="shared" si="5"/>
        <v>0</v>
      </c>
      <c r="G52" s="16">
        <f t="shared" si="6"/>
        <v>0</v>
      </c>
      <c r="H52" s="16">
        <f t="shared" si="7"/>
        <v>0</v>
      </c>
      <c r="I52" s="16">
        <f t="shared" si="8"/>
        <v>0</v>
      </c>
      <c r="J52" s="16">
        <f t="shared" si="9"/>
        <v>0</v>
      </c>
      <c r="K52" s="16">
        <f t="shared" si="10"/>
        <v>0</v>
      </c>
      <c r="L52" s="16">
        <f t="shared" si="11"/>
        <v>0</v>
      </c>
      <c r="M52" s="16">
        <f t="shared" si="12"/>
        <v>0</v>
      </c>
      <c r="N52" s="16">
        <f t="shared" si="13"/>
        <v>0</v>
      </c>
      <c r="O52" s="17">
        <f t="shared" si="26"/>
        <v>0</v>
      </c>
      <c r="Q52" s="15">
        <v>2008</v>
      </c>
      <c r="R52" s="16">
        <f t="shared" si="14"/>
        <v>0</v>
      </c>
      <c r="S52" s="16">
        <f t="shared" si="15"/>
        <v>0</v>
      </c>
      <c r="T52" s="16">
        <f t="shared" si="16"/>
        <v>0</v>
      </c>
      <c r="U52" s="16">
        <f t="shared" si="17"/>
        <v>0</v>
      </c>
      <c r="V52" s="16">
        <f t="shared" si="18"/>
        <v>0</v>
      </c>
      <c r="W52" s="16">
        <f t="shared" si="19"/>
        <v>0</v>
      </c>
      <c r="X52" s="16">
        <f t="shared" si="20"/>
        <v>0</v>
      </c>
      <c r="Y52" s="16">
        <f t="shared" si="21"/>
        <v>0</v>
      </c>
      <c r="Z52" s="16">
        <f t="shared" si="22"/>
        <v>0</v>
      </c>
      <c r="AA52" s="16">
        <f t="shared" si="23"/>
        <v>0</v>
      </c>
      <c r="AB52" s="16">
        <f t="shared" si="24"/>
        <v>0</v>
      </c>
      <c r="AC52" s="16">
        <f t="shared" si="25"/>
        <v>0</v>
      </c>
      <c r="AD52" s="17">
        <f t="shared" si="27"/>
        <v>0</v>
      </c>
    </row>
    <row r="53" spans="2:30" ht="12.75">
      <c r="B53" s="15">
        <v>2009</v>
      </c>
      <c r="C53" s="16">
        <f t="shared" si="2"/>
        <v>0</v>
      </c>
      <c r="D53" s="16">
        <f t="shared" si="3"/>
        <v>0</v>
      </c>
      <c r="E53" s="16">
        <f t="shared" si="4"/>
        <v>0</v>
      </c>
      <c r="F53" s="16">
        <f t="shared" si="5"/>
        <v>0</v>
      </c>
      <c r="G53" s="16">
        <f t="shared" si="6"/>
        <v>0</v>
      </c>
      <c r="H53" s="16">
        <f t="shared" si="7"/>
        <v>0</v>
      </c>
      <c r="I53" s="16">
        <f t="shared" si="8"/>
        <v>0</v>
      </c>
      <c r="J53" s="16">
        <f t="shared" si="9"/>
        <v>0</v>
      </c>
      <c r="K53" s="16">
        <f t="shared" si="10"/>
        <v>0</v>
      </c>
      <c r="L53" s="16">
        <f t="shared" si="11"/>
        <v>0</v>
      </c>
      <c r="M53" s="16">
        <f t="shared" si="12"/>
        <v>0</v>
      </c>
      <c r="N53" s="16">
        <f t="shared" si="13"/>
        <v>0</v>
      </c>
      <c r="O53" s="17">
        <f t="shared" si="26"/>
        <v>0</v>
      </c>
      <c r="Q53" s="15">
        <v>2009</v>
      </c>
      <c r="R53" s="16">
        <f t="shared" si="14"/>
        <v>0</v>
      </c>
      <c r="S53" s="16">
        <f t="shared" si="15"/>
        <v>0</v>
      </c>
      <c r="T53" s="16">
        <f t="shared" si="16"/>
        <v>0</v>
      </c>
      <c r="U53" s="16">
        <f t="shared" si="17"/>
        <v>0</v>
      </c>
      <c r="V53" s="16">
        <f t="shared" si="18"/>
        <v>0</v>
      </c>
      <c r="W53" s="16">
        <f t="shared" si="19"/>
        <v>0</v>
      </c>
      <c r="X53" s="16">
        <f t="shared" si="20"/>
        <v>0</v>
      </c>
      <c r="Y53" s="16">
        <f t="shared" si="21"/>
        <v>0</v>
      </c>
      <c r="Z53" s="16">
        <f t="shared" si="22"/>
        <v>0</v>
      </c>
      <c r="AA53" s="16">
        <f t="shared" si="23"/>
        <v>0</v>
      </c>
      <c r="AB53" s="16">
        <f t="shared" si="24"/>
        <v>0</v>
      </c>
      <c r="AC53" s="16">
        <f t="shared" si="25"/>
        <v>0</v>
      </c>
      <c r="AD53" s="17">
        <f t="shared" si="27"/>
        <v>0</v>
      </c>
    </row>
    <row r="54" spans="2:30" ht="12.75">
      <c r="B54" s="15">
        <v>2010</v>
      </c>
      <c r="C54" s="16">
        <f t="shared" si="2"/>
        <v>0</v>
      </c>
      <c r="D54" s="16">
        <f t="shared" si="3"/>
        <v>0</v>
      </c>
      <c r="E54" s="16">
        <f t="shared" si="4"/>
        <v>0</v>
      </c>
      <c r="F54" s="16">
        <f t="shared" si="5"/>
        <v>0</v>
      </c>
      <c r="G54" s="16">
        <f t="shared" si="6"/>
        <v>0</v>
      </c>
      <c r="H54" s="16">
        <f t="shared" si="7"/>
        <v>0</v>
      </c>
      <c r="I54" s="16">
        <f t="shared" si="8"/>
        <v>0</v>
      </c>
      <c r="J54" s="16">
        <f t="shared" si="9"/>
        <v>0</v>
      </c>
      <c r="K54" s="16">
        <f t="shared" si="10"/>
        <v>0</v>
      </c>
      <c r="L54" s="16">
        <f t="shared" si="11"/>
        <v>0</v>
      </c>
      <c r="M54" s="16">
        <f t="shared" si="12"/>
        <v>0</v>
      </c>
      <c r="N54" s="16">
        <f t="shared" si="13"/>
        <v>0</v>
      </c>
      <c r="O54" s="17">
        <f t="shared" si="26"/>
        <v>0</v>
      </c>
      <c r="Q54" s="15">
        <v>2010</v>
      </c>
      <c r="R54" s="16">
        <f t="shared" si="14"/>
        <v>0</v>
      </c>
      <c r="S54" s="16">
        <f t="shared" si="15"/>
        <v>0</v>
      </c>
      <c r="T54" s="16">
        <f t="shared" si="16"/>
        <v>0</v>
      </c>
      <c r="U54" s="16">
        <f t="shared" si="17"/>
        <v>0</v>
      </c>
      <c r="V54" s="16">
        <f t="shared" si="18"/>
        <v>0</v>
      </c>
      <c r="W54" s="16">
        <f t="shared" si="19"/>
        <v>0</v>
      </c>
      <c r="X54" s="16">
        <f t="shared" si="20"/>
        <v>0</v>
      </c>
      <c r="Y54" s="16">
        <f t="shared" si="21"/>
        <v>0</v>
      </c>
      <c r="Z54" s="16">
        <f t="shared" si="22"/>
        <v>0</v>
      </c>
      <c r="AA54" s="16">
        <f t="shared" si="23"/>
        <v>0</v>
      </c>
      <c r="AB54" s="16">
        <f t="shared" si="24"/>
        <v>0</v>
      </c>
      <c r="AC54" s="16">
        <f t="shared" si="25"/>
        <v>0</v>
      </c>
      <c r="AD54" s="17">
        <f t="shared" si="27"/>
        <v>0</v>
      </c>
    </row>
    <row r="55" spans="2:30" ht="12.75">
      <c r="B55" s="15">
        <v>2011</v>
      </c>
      <c r="C55" s="16">
        <f t="shared" si="2"/>
        <v>0</v>
      </c>
      <c r="D55" s="16">
        <f t="shared" si="3"/>
        <v>0</v>
      </c>
      <c r="E55" s="16">
        <f t="shared" si="4"/>
        <v>0</v>
      </c>
      <c r="F55" s="16">
        <f t="shared" si="5"/>
        <v>0</v>
      </c>
      <c r="G55" s="16">
        <f t="shared" si="6"/>
        <v>0</v>
      </c>
      <c r="H55" s="16">
        <f t="shared" si="7"/>
        <v>0</v>
      </c>
      <c r="I55" s="16">
        <f t="shared" si="8"/>
        <v>0</v>
      </c>
      <c r="J55" s="16">
        <f t="shared" si="9"/>
        <v>0</v>
      </c>
      <c r="K55" s="16">
        <f t="shared" si="10"/>
        <v>0</v>
      </c>
      <c r="L55" s="16">
        <f t="shared" si="11"/>
        <v>0</v>
      </c>
      <c r="M55" s="16">
        <f t="shared" si="12"/>
        <v>0</v>
      </c>
      <c r="N55" s="16">
        <f t="shared" si="13"/>
        <v>0</v>
      </c>
      <c r="O55" s="17">
        <f t="shared" si="26"/>
        <v>0</v>
      </c>
      <c r="Q55" s="15">
        <v>2011</v>
      </c>
      <c r="R55" s="16">
        <f t="shared" si="14"/>
        <v>0</v>
      </c>
      <c r="S55" s="16">
        <f t="shared" si="15"/>
        <v>0</v>
      </c>
      <c r="T55" s="16">
        <f t="shared" si="16"/>
        <v>0</v>
      </c>
      <c r="U55" s="16">
        <f t="shared" si="17"/>
        <v>0</v>
      </c>
      <c r="V55" s="16">
        <f t="shared" si="18"/>
        <v>0</v>
      </c>
      <c r="W55" s="16">
        <f t="shared" si="19"/>
        <v>0</v>
      </c>
      <c r="X55" s="16">
        <f t="shared" si="20"/>
        <v>0</v>
      </c>
      <c r="Y55" s="16">
        <f t="shared" si="21"/>
        <v>0</v>
      </c>
      <c r="Z55" s="16">
        <f t="shared" si="22"/>
        <v>0</v>
      </c>
      <c r="AA55" s="16">
        <f t="shared" si="23"/>
        <v>0</v>
      </c>
      <c r="AB55" s="16">
        <f t="shared" si="24"/>
        <v>0</v>
      </c>
      <c r="AC55" s="16">
        <f t="shared" si="25"/>
        <v>0</v>
      </c>
      <c r="AD55" s="17">
        <f t="shared" si="27"/>
        <v>0</v>
      </c>
    </row>
    <row r="56" spans="2:30" ht="12.75">
      <c r="B56" s="15">
        <v>2012</v>
      </c>
      <c r="C56" s="16">
        <f t="shared" si="2"/>
        <v>0</v>
      </c>
      <c r="D56" s="16">
        <f t="shared" si="3"/>
        <v>0</v>
      </c>
      <c r="E56" s="16">
        <f t="shared" si="4"/>
        <v>0</v>
      </c>
      <c r="F56" s="16">
        <f t="shared" si="5"/>
        <v>0</v>
      </c>
      <c r="G56" s="16">
        <f t="shared" si="6"/>
        <v>0</v>
      </c>
      <c r="H56" s="16">
        <f t="shared" si="7"/>
        <v>0</v>
      </c>
      <c r="I56" s="16">
        <f t="shared" si="8"/>
        <v>0</v>
      </c>
      <c r="J56" s="16">
        <f t="shared" si="9"/>
        <v>0</v>
      </c>
      <c r="K56" s="16">
        <f t="shared" si="10"/>
        <v>0</v>
      </c>
      <c r="L56" s="16">
        <f t="shared" si="11"/>
        <v>0</v>
      </c>
      <c r="M56" s="16">
        <f t="shared" si="12"/>
        <v>0</v>
      </c>
      <c r="N56" s="16">
        <f t="shared" si="13"/>
        <v>0</v>
      </c>
      <c r="O56" s="17">
        <f t="shared" si="26"/>
        <v>0</v>
      </c>
      <c r="Q56" s="15">
        <v>2012</v>
      </c>
      <c r="R56" s="16">
        <f t="shared" si="14"/>
        <v>0</v>
      </c>
      <c r="S56" s="16">
        <f t="shared" si="15"/>
        <v>0</v>
      </c>
      <c r="T56" s="16">
        <f t="shared" si="16"/>
        <v>0</v>
      </c>
      <c r="U56" s="16">
        <f t="shared" si="17"/>
        <v>0</v>
      </c>
      <c r="V56" s="16">
        <f t="shared" si="18"/>
        <v>0</v>
      </c>
      <c r="W56" s="16">
        <f t="shared" si="19"/>
        <v>0</v>
      </c>
      <c r="X56" s="16">
        <f t="shared" si="20"/>
        <v>0</v>
      </c>
      <c r="Y56" s="16">
        <f t="shared" si="21"/>
        <v>0</v>
      </c>
      <c r="Z56" s="16">
        <f t="shared" si="22"/>
        <v>0</v>
      </c>
      <c r="AA56" s="16">
        <f t="shared" si="23"/>
        <v>0</v>
      </c>
      <c r="AB56" s="16">
        <f t="shared" si="24"/>
        <v>0</v>
      </c>
      <c r="AC56" s="16">
        <f t="shared" si="25"/>
        <v>0</v>
      </c>
      <c r="AD56" s="17">
        <f t="shared" si="27"/>
        <v>0</v>
      </c>
    </row>
    <row r="58" spans="1:17" ht="12.75">
      <c r="A58" s="1" t="s">
        <v>30</v>
      </c>
      <c r="B58" s="14" t="s">
        <v>31</v>
      </c>
      <c r="Q58" s="1" t="s">
        <v>35</v>
      </c>
    </row>
    <row r="59" spans="3:23" ht="12.75">
      <c r="C59" s="39" t="s">
        <v>36</v>
      </c>
      <c r="D59" s="40"/>
      <c r="E59" s="41" t="s">
        <v>37</v>
      </c>
      <c r="F59" s="41"/>
      <c r="G59" s="9" t="s">
        <v>33</v>
      </c>
      <c r="R59" s="39" t="s">
        <v>36</v>
      </c>
      <c r="S59" s="40"/>
      <c r="T59" s="41" t="s">
        <v>37</v>
      </c>
      <c r="U59" s="41"/>
      <c r="V59" s="9" t="s">
        <v>33</v>
      </c>
      <c r="W59" s="8"/>
    </row>
    <row r="60" spans="2:23" ht="12.75">
      <c r="B60" s="15" t="s">
        <v>0</v>
      </c>
      <c r="C60" s="9" t="s">
        <v>34</v>
      </c>
      <c r="D60" s="11" t="s">
        <v>32</v>
      </c>
      <c r="E60" s="9" t="s">
        <v>34</v>
      </c>
      <c r="F60" s="12" t="s">
        <v>32</v>
      </c>
      <c r="G60" s="9" t="s">
        <v>34</v>
      </c>
      <c r="Q60" s="15" t="s">
        <v>0</v>
      </c>
      <c r="R60" s="9" t="s">
        <v>34</v>
      </c>
      <c r="S60" s="11" t="s">
        <v>32</v>
      </c>
      <c r="T60" s="9" t="s">
        <v>34</v>
      </c>
      <c r="U60" s="12" t="s">
        <v>32</v>
      </c>
      <c r="V60" s="9" t="s">
        <v>34</v>
      </c>
      <c r="W60" s="8"/>
    </row>
    <row r="61" spans="2:23" ht="12.75">
      <c r="B61" s="15">
        <v>1990</v>
      </c>
      <c r="C61" s="16">
        <f>C7+D7+H7+K7+M7+N7</f>
        <v>7347.173369710587</v>
      </c>
      <c r="D61" s="16">
        <f>C34+D34+H34+K34+M34+N34</f>
        <v>529.8755166984134</v>
      </c>
      <c r="E61" s="16">
        <f>J7</f>
        <v>650.4336485287671</v>
      </c>
      <c r="F61" s="16">
        <f>J34</f>
        <v>47.871916531717254</v>
      </c>
      <c r="G61" s="16">
        <f>E7</f>
        <v>4514.2919736321555</v>
      </c>
      <c r="Q61" s="15">
        <v>1990</v>
      </c>
      <c r="R61" s="16">
        <f>R7+S7+W7+Z7+AB7+AC7</f>
        <v>7518.913036646954</v>
      </c>
      <c r="S61" s="16">
        <f>R34+S34+W34+Z34+AB34+AC34</f>
        <v>541.3856308759337</v>
      </c>
      <c r="T61" s="16">
        <f>Y7</f>
        <v>650.4336485287671</v>
      </c>
      <c r="U61" s="16">
        <f>Y34</f>
        <v>47.871916531717254</v>
      </c>
      <c r="V61" s="16">
        <f>T7</f>
        <v>4526.995441725426</v>
      </c>
      <c r="W61" s="8"/>
    </row>
    <row r="62" spans="2:23" ht="12.75">
      <c r="B62" s="15">
        <v>1991</v>
      </c>
      <c r="C62" s="16">
        <f aca="true" t="shared" si="28" ref="C62:C83">C8+D8+H8+K8+M8+N8</f>
        <v>7711.669432997777</v>
      </c>
      <c r="D62" s="16">
        <f aca="true" t="shared" si="29" ref="D62:D83">C35+D35+H35+K35+M35+N35</f>
        <v>547.8421939722028</v>
      </c>
      <c r="E62" s="16">
        <f aca="true" t="shared" si="30" ref="E62:E83">J8</f>
        <v>635.8192365717032</v>
      </c>
      <c r="F62" s="16">
        <f aca="true" t="shared" si="31" ref="F62:F83">J35</f>
        <v>46.79629581167735</v>
      </c>
      <c r="G62" s="16">
        <f aca="true" t="shared" si="32" ref="G62:G83">E8</f>
        <v>4721.935505966321</v>
      </c>
      <c r="Q62" s="15">
        <v>1991</v>
      </c>
      <c r="R62" s="16">
        <f aca="true" t="shared" si="33" ref="R62:R83">R8+S8+W8+Z8+AB8+AC8</f>
        <v>7655.7610715220835</v>
      </c>
      <c r="S62" s="16">
        <f aca="true" t="shared" si="34" ref="S62:S83">R35+S35+W35+Z35+AB35+AC35</f>
        <v>544.0974612992741</v>
      </c>
      <c r="T62" s="16">
        <f aca="true" t="shared" si="35" ref="T62:T83">Y8</f>
        <v>635.8192365717032</v>
      </c>
      <c r="U62" s="16">
        <f aca="true" t="shared" si="36" ref="U62:U83">Y35</f>
        <v>46.79629581167735</v>
      </c>
      <c r="V62" s="16">
        <f aca="true" t="shared" si="37" ref="V62:V83">T8</f>
        <v>4717.801107214961</v>
      </c>
      <c r="W62" s="8"/>
    </row>
    <row r="63" spans="2:23" ht="12.75">
      <c r="B63" s="15">
        <v>1992</v>
      </c>
      <c r="C63" s="16">
        <f t="shared" si="28"/>
        <v>7171.941913667982</v>
      </c>
      <c r="D63" s="16">
        <f t="shared" si="29"/>
        <v>517.2379037655957</v>
      </c>
      <c r="E63" s="16">
        <f t="shared" si="30"/>
        <v>628.2800115082612</v>
      </c>
      <c r="F63" s="16">
        <f t="shared" si="31"/>
        <v>46.24140884700802</v>
      </c>
      <c r="G63" s="16">
        <f t="shared" si="32"/>
        <v>4621.721336005361</v>
      </c>
      <c r="Q63" s="15">
        <v>1992</v>
      </c>
      <c r="R63" s="16">
        <f t="shared" si="33"/>
        <v>7243.97183724968</v>
      </c>
      <c r="S63" s="16">
        <f t="shared" si="34"/>
        <v>522.0598753106285</v>
      </c>
      <c r="T63" s="16">
        <f t="shared" si="35"/>
        <v>628.2800115082612</v>
      </c>
      <c r="U63" s="16">
        <f t="shared" si="36"/>
        <v>46.24140884700802</v>
      </c>
      <c r="V63" s="16">
        <f t="shared" si="37"/>
        <v>4627.05567472683</v>
      </c>
      <c r="W63" s="8"/>
    </row>
    <row r="64" spans="2:23" ht="12.75">
      <c r="B64" s="15">
        <v>1993</v>
      </c>
      <c r="C64" s="16">
        <f t="shared" si="28"/>
        <v>7536.367077107283</v>
      </c>
      <c r="D64" s="16">
        <f t="shared" si="29"/>
        <v>534.742326416796</v>
      </c>
      <c r="E64" s="16">
        <f t="shared" si="30"/>
        <v>636.1785391991727</v>
      </c>
      <c r="F64" s="16">
        <f t="shared" si="31"/>
        <v>46.822740485059114</v>
      </c>
      <c r="G64" s="16">
        <f t="shared" si="32"/>
        <v>4628.0583087805735</v>
      </c>
      <c r="Q64" s="15">
        <v>1993</v>
      </c>
      <c r="R64" s="16">
        <f t="shared" si="33"/>
        <v>7606.295234303617</v>
      </c>
      <c r="S64" s="16">
        <f t="shared" si="34"/>
        <v>539.4207079319972</v>
      </c>
      <c r="T64" s="16">
        <f t="shared" si="35"/>
        <v>636.1785391991727</v>
      </c>
      <c r="U64" s="16">
        <f t="shared" si="36"/>
        <v>46.822740485059114</v>
      </c>
      <c r="V64" s="16">
        <f t="shared" si="37"/>
        <v>4633.24214958358</v>
      </c>
      <c r="W64" s="8"/>
    </row>
    <row r="65" spans="2:23" ht="12.75">
      <c r="B65" s="15">
        <v>1994</v>
      </c>
      <c r="C65" s="16">
        <f t="shared" si="28"/>
        <v>7257.440510773784</v>
      </c>
      <c r="D65" s="16">
        <f t="shared" si="29"/>
        <v>514.5853845409184</v>
      </c>
      <c r="E65" s="16">
        <f t="shared" si="30"/>
        <v>629.2216356615018</v>
      </c>
      <c r="F65" s="16">
        <f t="shared" si="31"/>
        <v>46.31071238468653</v>
      </c>
      <c r="G65" s="16">
        <f t="shared" si="32"/>
        <v>4314.068780037628</v>
      </c>
      <c r="Q65" s="15">
        <v>1994</v>
      </c>
      <c r="R65" s="16">
        <f t="shared" si="33"/>
        <v>7468.095204585415</v>
      </c>
      <c r="S65" s="16">
        <f t="shared" si="34"/>
        <v>528.672038909526</v>
      </c>
      <c r="T65" s="16">
        <f t="shared" si="35"/>
        <v>629.2216356615018</v>
      </c>
      <c r="U65" s="16">
        <f t="shared" si="36"/>
        <v>46.31071238468653</v>
      </c>
      <c r="V65" s="16">
        <f t="shared" si="37"/>
        <v>4329.693311229989</v>
      </c>
      <c r="W65" s="8"/>
    </row>
    <row r="66" spans="2:23" ht="12.75">
      <c r="B66" s="15">
        <v>1995</v>
      </c>
      <c r="C66" s="16">
        <f t="shared" si="28"/>
        <v>8058.3667112095045</v>
      </c>
      <c r="D66" s="16">
        <f t="shared" si="29"/>
        <v>560.5451841133175</v>
      </c>
      <c r="E66" s="16">
        <f t="shared" si="30"/>
        <v>640.8646421969296</v>
      </c>
      <c r="F66" s="16">
        <f t="shared" si="31"/>
        <v>47.16763766569401</v>
      </c>
      <c r="G66" s="16">
        <f t="shared" si="32"/>
        <v>4583.650405874469</v>
      </c>
      <c r="Q66" s="15">
        <v>1995</v>
      </c>
      <c r="R66" s="16">
        <f t="shared" si="33"/>
        <v>8137.189492232312</v>
      </c>
      <c r="S66" s="16">
        <f t="shared" si="34"/>
        <v>565.8122814071766</v>
      </c>
      <c r="T66" s="16">
        <f t="shared" si="35"/>
        <v>640.8646421969296</v>
      </c>
      <c r="U66" s="16">
        <f t="shared" si="36"/>
        <v>47.16763766569401</v>
      </c>
      <c r="V66" s="16">
        <f t="shared" si="37"/>
        <v>4589.506566991816</v>
      </c>
      <c r="W66" s="8"/>
    </row>
    <row r="67" spans="2:23" ht="12.75">
      <c r="B67" s="15">
        <v>1996</v>
      </c>
      <c r="C67" s="16">
        <f t="shared" si="28"/>
        <v>8944.070318274838</v>
      </c>
      <c r="D67" s="16">
        <f t="shared" si="29"/>
        <v>615.2418344327502</v>
      </c>
      <c r="E67" s="16">
        <f t="shared" si="30"/>
        <v>641.4650781694723</v>
      </c>
      <c r="F67" s="16">
        <f t="shared" si="31"/>
        <v>47.21182975327316</v>
      </c>
      <c r="G67" s="16">
        <f t="shared" si="32"/>
        <v>4816.882315897903</v>
      </c>
      <c r="Q67" s="15">
        <v>1996</v>
      </c>
      <c r="R67" s="16">
        <f t="shared" si="33"/>
        <v>8876.604469076745</v>
      </c>
      <c r="S67" s="16">
        <f t="shared" si="34"/>
        <v>610.735532507262</v>
      </c>
      <c r="T67" s="16">
        <f t="shared" si="35"/>
        <v>641.4650781694723</v>
      </c>
      <c r="U67" s="16">
        <f t="shared" si="36"/>
        <v>47.21182975327316</v>
      </c>
      <c r="V67" s="16">
        <f t="shared" si="37"/>
        <v>4811.874834402607</v>
      </c>
      <c r="W67" s="8"/>
    </row>
    <row r="68" spans="2:23" ht="12.75">
      <c r="B68" s="15">
        <v>1997</v>
      </c>
      <c r="C68" s="16">
        <f t="shared" si="28"/>
        <v>8809.982208252319</v>
      </c>
      <c r="D68" s="16">
        <f t="shared" si="29"/>
        <v>601.1565129732877</v>
      </c>
      <c r="E68" s="16">
        <f t="shared" si="30"/>
        <v>609.7099595000202</v>
      </c>
      <c r="F68" s="16">
        <f t="shared" si="31"/>
        <v>44.87465301920148</v>
      </c>
      <c r="G68" s="16">
        <f t="shared" si="32"/>
        <v>4612.651319418864</v>
      </c>
      <c r="Q68" s="15">
        <v>1997</v>
      </c>
      <c r="R68" s="16">
        <f t="shared" si="33"/>
        <v>8933.981057761119</v>
      </c>
      <c r="S68" s="16">
        <f t="shared" si="34"/>
        <v>609.4339291251187</v>
      </c>
      <c r="T68" s="16">
        <f t="shared" si="35"/>
        <v>609.7099595000202</v>
      </c>
      <c r="U68" s="16">
        <f t="shared" si="36"/>
        <v>44.87465301920148</v>
      </c>
      <c r="V68" s="16">
        <f t="shared" si="37"/>
        <v>4621.849210793124</v>
      </c>
      <c r="W68" s="8"/>
    </row>
    <row r="69" spans="2:23" ht="12.75">
      <c r="B69" s="15">
        <v>1998</v>
      </c>
      <c r="C69" s="16">
        <f t="shared" si="28"/>
        <v>9062.37697611803</v>
      </c>
      <c r="D69" s="16">
        <f t="shared" si="29"/>
        <v>612.641860476519</v>
      </c>
      <c r="E69" s="16">
        <f t="shared" si="30"/>
        <v>608.1276114232207</v>
      </c>
      <c r="F69" s="16">
        <f t="shared" si="31"/>
        <v>44.75819220074904</v>
      </c>
      <c r="G69" s="16">
        <f t="shared" si="32"/>
        <v>4775.6760376196835</v>
      </c>
      <c r="Q69" s="15">
        <v>1998</v>
      </c>
      <c r="R69" s="16">
        <f t="shared" si="33"/>
        <v>9137.714267639065</v>
      </c>
      <c r="S69" s="16">
        <f t="shared" si="34"/>
        <v>617.6684119028018</v>
      </c>
      <c r="T69" s="16">
        <f t="shared" si="35"/>
        <v>608.1276114232207</v>
      </c>
      <c r="U69" s="16">
        <f t="shared" si="36"/>
        <v>44.75819220074904</v>
      </c>
      <c r="V69" s="16">
        <f t="shared" si="37"/>
        <v>4781.260052704284</v>
      </c>
      <c r="W69" s="8"/>
    </row>
    <row r="70" spans="2:23" ht="12.75">
      <c r="B70" s="15">
        <v>1999</v>
      </c>
      <c r="C70" s="16">
        <f t="shared" si="28"/>
        <v>9571.115917510815</v>
      </c>
      <c r="D70" s="16">
        <f t="shared" si="29"/>
        <v>640.8973843317369</v>
      </c>
      <c r="E70" s="16">
        <f t="shared" si="30"/>
        <v>614.4446823253292</v>
      </c>
      <c r="F70" s="16">
        <f t="shared" si="31"/>
        <v>45.22312861914422</v>
      </c>
      <c r="G70" s="16">
        <f t="shared" si="32"/>
        <v>5047.1972273657875</v>
      </c>
      <c r="Q70" s="15">
        <v>1999</v>
      </c>
      <c r="R70" s="16">
        <f t="shared" si="33"/>
        <v>9680.616416190016</v>
      </c>
      <c r="S70" s="16">
        <f t="shared" si="34"/>
        <v>648.1994665558799</v>
      </c>
      <c r="T70" s="16">
        <f t="shared" si="35"/>
        <v>614.4446823253292</v>
      </c>
      <c r="U70" s="16">
        <f t="shared" si="36"/>
        <v>45.22312861914422</v>
      </c>
      <c r="V70" s="16">
        <f t="shared" si="37"/>
        <v>5055.310635083739</v>
      </c>
      <c r="W70" s="8"/>
    </row>
    <row r="71" spans="2:23" ht="12.75">
      <c r="B71" s="15">
        <v>2000</v>
      </c>
      <c r="C71" s="16">
        <f t="shared" si="28"/>
        <v>9351.390669324219</v>
      </c>
      <c r="D71" s="16">
        <f t="shared" si="29"/>
        <v>623.939812528221</v>
      </c>
      <c r="E71" s="16">
        <f t="shared" si="30"/>
        <v>608.3883560459544</v>
      </c>
      <c r="F71" s="16">
        <f t="shared" si="31"/>
        <v>44.77738300498224</v>
      </c>
      <c r="G71" s="16">
        <f t="shared" si="32"/>
        <v>5111.344259650627</v>
      </c>
      <c r="Q71" s="15">
        <v>2000</v>
      </c>
      <c r="R71" s="16">
        <f t="shared" si="33"/>
        <v>9551.148304568434</v>
      </c>
      <c r="S71" s="16">
        <f t="shared" si="34"/>
        <v>637.2525233734752</v>
      </c>
      <c r="T71" s="16">
        <f t="shared" si="35"/>
        <v>608.3883560459544</v>
      </c>
      <c r="U71" s="16">
        <f t="shared" si="36"/>
        <v>44.77738300498224</v>
      </c>
      <c r="V71" s="16">
        <f t="shared" si="37"/>
        <v>5126.19109593335</v>
      </c>
      <c r="W71" s="8"/>
    </row>
    <row r="72" spans="2:23" ht="12.75">
      <c r="B72" s="15">
        <v>2001</v>
      </c>
      <c r="C72" s="16">
        <f t="shared" si="28"/>
        <v>8833.461780551854</v>
      </c>
      <c r="D72" s="16">
        <f t="shared" si="29"/>
        <v>592.962721570518</v>
      </c>
      <c r="E72" s="16">
        <f t="shared" si="30"/>
        <v>588.9773479365384</v>
      </c>
      <c r="F72" s="16">
        <f t="shared" si="31"/>
        <v>43.34873280812922</v>
      </c>
      <c r="G72" s="16">
        <f t="shared" si="32"/>
        <v>4975.419613792351</v>
      </c>
      <c r="Q72" s="15">
        <v>2001</v>
      </c>
      <c r="R72" s="16">
        <f t="shared" si="33"/>
        <v>8961.957888944005</v>
      </c>
      <c r="S72" s="16">
        <f t="shared" si="34"/>
        <v>601.5224311011407</v>
      </c>
      <c r="T72" s="16">
        <f t="shared" si="35"/>
        <v>588.9773479365384</v>
      </c>
      <c r="U72" s="16">
        <f t="shared" si="36"/>
        <v>43.34873280812922</v>
      </c>
      <c r="V72" s="16">
        <f t="shared" si="37"/>
        <v>4984.985010999641</v>
      </c>
      <c r="W72" s="8"/>
    </row>
    <row r="73" spans="2:23" ht="12.75">
      <c r="B73" s="15">
        <v>2002</v>
      </c>
      <c r="C73" s="16">
        <f t="shared" si="28"/>
        <v>9003.570651066453</v>
      </c>
      <c r="D73" s="16">
        <f t="shared" si="29"/>
        <v>604.1786911921547</v>
      </c>
      <c r="E73" s="16">
        <f t="shared" si="30"/>
        <v>591.7568712003331</v>
      </c>
      <c r="F73" s="16">
        <f t="shared" si="31"/>
        <v>43.55330572034451</v>
      </c>
      <c r="G73" s="16">
        <f t="shared" si="32"/>
        <v>5050.383462313405</v>
      </c>
      <c r="Q73" s="15">
        <v>2002</v>
      </c>
      <c r="R73" s="16">
        <f t="shared" si="33"/>
        <v>9174.988121994229</v>
      </c>
      <c r="S73" s="16">
        <f t="shared" si="34"/>
        <v>615.590007072134</v>
      </c>
      <c r="T73" s="16">
        <f t="shared" si="35"/>
        <v>591.7568712003331</v>
      </c>
      <c r="U73" s="16">
        <f t="shared" si="36"/>
        <v>43.55330572034451</v>
      </c>
      <c r="V73" s="16">
        <f t="shared" si="37"/>
        <v>5063.137419042149</v>
      </c>
      <c r="W73" s="8"/>
    </row>
    <row r="74" spans="2:23" ht="12.75">
      <c r="B74" s="15">
        <v>2003</v>
      </c>
      <c r="C74" s="16">
        <f t="shared" si="28"/>
        <v>8944.053991596822</v>
      </c>
      <c r="D74" s="16">
        <f t="shared" si="29"/>
        <v>598.479915656444</v>
      </c>
      <c r="E74" s="16">
        <f t="shared" si="30"/>
        <v>589.9392993357651</v>
      </c>
      <c r="F74" s="16">
        <f t="shared" si="31"/>
        <v>43.41953243111231</v>
      </c>
      <c r="G74" s="16">
        <f t="shared" si="32"/>
        <v>5034.057689993173</v>
      </c>
      <c r="Q74" s="15">
        <v>2003</v>
      </c>
      <c r="R74" s="16">
        <f t="shared" si="33"/>
        <v>9029.862199629595</v>
      </c>
      <c r="S74" s="16">
        <f t="shared" si="34"/>
        <v>604.1884710420486</v>
      </c>
      <c r="T74" s="16">
        <f t="shared" si="35"/>
        <v>589.9392993357651</v>
      </c>
      <c r="U74" s="16">
        <f t="shared" si="36"/>
        <v>43.41953243111231</v>
      </c>
      <c r="V74" s="16">
        <f t="shared" si="37"/>
        <v>5040.46633186864</v>
      </c>
      <c r="W74" s="8"/>
    </row>
    <row r="75" spans="2:23" ht="12.75">
      <c r="B75" s="15">
        <v>2004</v>
      </c>
      <c r="C75" s="16">
        <f t="shared" si="28"/>
        <v>9067.484578020785</v>
      </c>
      <c r="D75" s="16">
        <f t="shared" si="29"/>
        <v>597.8409335240224</v>
      </c>
      <c r="E75" s="16">
        <f t="shared" si="30"/>
        <v>580.5975364931192</v>
      </c>
      <c r="F75" s="16">
        <f t="shared" si="31"/>
        <v>42.73197868589357</v>
      </c>
      <c r="G75" s="16">
        <f t="shared" si="32"/>
        <v>5054.296859487616</v>
      </c>
      <c r="Q75" s="15">
        <v>2004</v>
      </c>
      <c r="R75" s="16">
        <f t="shared" si="33"/>
        <v>9159.153768321234</v>
      </c>
      <c r="S75" s="16">
        <f t="shared" si="34"/>
        <v>603.9355264418458</v>
      </c>
      <c r="T75" s="16">
        <f t="shared" si="35"/>
        <v>580.5975364931192</v>
      </c>
      <c r="U75" s="16">
        <f t="shared" si="36"/>
        <v>42.73197868589357</v>
      </c>
      <c r="V75" s="16">
        <f t="shared" si="37"/>
        <v>5061.152878436017</v>
      </c>
      <c r="W75" s="8"/>
    </row>
    <row r="76" spans="2:23" ht="12.75">
      <c r="B76" s="15">
        <v>2005</v>
      </c>
      <c r="C76" s="16">
        <f t="shared" si="28"/>
        <v>9121.216285457434</v>
      </c>
      <c r="D76" s="16">
        <f t="shared" si="29"/>
        <v>601.0151550635186</v>
      </c>
      <c r="E76" s="16">
        <f t="shared" si="30"/>
        <v>545.8247442137115</v>
      </c>
      <c r="F76" s="16">
        <f t="shared" si="31"/>
        <v>40.172701174129166</v>
      </c>
      <c r="G76" s="16">
        <f t="shared" si="32"/>
        <v>5178.572990554825</v>
      </c>
      <c r="Q76" s="15">
        <v>2005</v>
      </c>
      <c r="R76" s="16">
        <f t="shared" si="33"/>
        <v>9146.969349225916</v>
      </c>
      <c r="S76" s="16">
        <f t="shared" si="34"/>
        <v>602.7261606679018</v>
      </c>
      <c r="T76" s="16">
        <f t="shared" si="35"/>
        <v>545.8247442137115</v>
      </c>
      <c r="U76" s="16">
        <f t="shared" si="36"/>
        <v>40.172701174129166</v>
      </c>
      <c r="V76" s="16">
        <f t="shared" si="37"/>
        <v>5180.500953459216</v>
      </c>
      <c r="W76" s="8"/>
    </row>
    <row r="77" spans="2:23" ht="12.75">
      <c r="B77" s="15">
        <v>2006</v>
      </c>
      <c r="C77" s="16">
        <f t="shared" si="28"/>
        <v>9256.731542511568</v>
      </c>
      <c r="D77" s="16">
        <f t="shared" si="29"/>
        <v>605.809690616502</v>
      </c>
      <c r="E77" s="16">
        <f t="shared" si="30"/>
        <v>556.6586988058631</v>
      </c>
      <c r="F77" s="16">
        <f t="shared" si="31"/>
        <v>40.97008023211152</v>
      </c>
      <c r="G77" s="16">
        <f t="shared" si="32"/>
        <v>5380.6769809805</v>
      </c>
      <c r="Q77" s="15">
        <v>2006</v>
      </c>
      <c r="R77" s="16">
        <f t="shared" si="33"/>
        <v>9382.30955152297</v>
      </c>
      <c r="S77" s="16">
        <f t="shared" si="34"/>
        <v>614.1568174494661</v>
      </c>
      <c r="T77" s="16">
        <f t="shared" si="35"/>
        <v>556.6586988058631</v>
      </c>
      <c r="U77" s="16">
        <f t="shared" si="36"/>
        <v>40.97008023211152</v>
      </c>
      <c r="V77" s="16">
        <f t="shared" si="37"/>
        <v>5390.050198546212</v>
      </c>
      <c r="W77" s="8"/>
    </row>
    <row r="78" spans="2:23" ht="12.75">
      <c r="B78" s="15">
        <v>2007</v>
      </c>
      <c r="C78" s="16">
        <f t="shared" si="28"/>
        <v>0</v>
      </c>
      <c r="D78" s="16">
        <f t="shared" si="29"/>
        <v>0</v>
      </c>
      <c r="E78" s="16">
        <f t="shared" si="30"/>
        <v>0</v>
      </c>
      <c r="F78" s="16">
        <f t="shared" si="31"/>
        <v>0</v>
      </c>
      <c r="G78" s="16">
        <f t="shared" si="32"/>
        <v>0</v>
      </c>
      <c r="Q78" s="15">
        <v>2007</v>
      </c>
      <c r="R78" s="16">
        <f t="shared" si="33"/>
        <v>0</v>
      </c>
      <c r="S78" s="16">
        <f t="shared" si="34"/>
        <v>0</v>
      </c>
      <c r="T78" s="16">
        <f t="shared" si="35"/>
        <v>0</v>
      </c>
      <c r="U78" s="16">
        <f t="shared" si="36"/>
        <v>0</v>
      </c>
      <c r="V78" s="16">
        <f t="shared" si="37"/>
        <v>0</v>
      </c>
      <c r="W78" s="8"/>
    </row>
    <row r="79" spans="2:23" ht="12.75">
      <c r="B79" s="15">
        <v>2008</v>
      </c>
      <c r="C79" s="16">
        <f t="shared" si="28"/>
        <v>0</v>
      </c>
      <c r="D79" s="16">
        <f t="shared" si="29"/>
        <v>0</v>
      </c>
      <c r="E79" s="16">
        <f t="shared" si="30"/>
        <v>0</v>
      </c>
      <c r="F79" s="16">
        <f t="shared" si="31"/>
        <v>0</v>
      </c>
      <c r="G79" s="16">
        <f t="shared" si="32"/>
        <v>0</v>
      </c>
      <c r="Q79" s="15">
        <v>2008</v>
      </c>
      <c r="R79" s="16">
        <f t="shared" si="33"/>
        <v>0</v>
      </c>
      <c r="S79" s="16">
        <f t="shared" si="34"/>
        <v>0</v>
      </c>
      <c r="T79" s="16">
        <f t="shared" si="35"/>
        <v>0</v>
      </c>
      <c r="U79" s="16">
        <f t="shared" si="36"/>
        <v>0</v>
      </c>
      <c r="V79" s="16">
        <f t="shared" si="37"/>
        <v>0</v>
      </c>
      <c r="W79" s="8"/>
    </row>
    <row r="80" spans="2:23" ht="12.75">
      <c r="B80" s="15">
        <v>2009</v>
      </c>
      <c r="C80" s="16">
        <f t="shared" si="28"/>
        <v>0</v>
      </c>
      <c r="D80" s="16">
        <f t="shared" si="29"/>
        <v>0</v>
      </c>
      <c r="E80" s="16">
        <f t="shared" si="30"/>
        <v>0</v>
      </c>
      <c r="F80" s="16">
        <f t="shared" si="31"/>
        <v>0</v>
      </c>
      <c r="G80" s="16">
        <f t="shared" si="32"/>
        <v>0</v>
      </c>
      <c r="Q80" s="15">
        <v>2009</v>
      </c>
      <c r="R80" s="16">
        <f t="shared" si="33"/>
        <v>0</v>
      </c>
      <c r="S80" s="16">
        <f t="shared" si="34"/>
        <v>0</v>
      </c>
      <c r="T80" s="16">
        <f t="shared" si="35"/>
        <v>0</v>
      </c>
      <c r="U80" s="16">
        <f t="shared" si="36"/>
        <v>0</v>
      </c>
      <c r="V80" s="16">
        <f t="shared" si="37"/>
        <v>0</v>
      </c>
      <c r="W80" s="8"/>
    </row>
    <row r="81" spans="2:23" ht="12.75">
      <c r="B81" s="15">
        <v>2010</v>
      </c>
      <c r="C81" s="16">
        <f t="shared" si="28"/>
        <v>0</v>
      </c>
      <c r="D81" s="16">
        <f t="shared" si="29"/>
        <v>0</v>
      </c>
      <c r="E81" s="16">
        <f t="shared" si="30"/>
        <v>0</v>
      </c>
      <c r="F81" s="16">
        <f t="shared" si="31"/>
        <v>0</v>
      </c>
      <c r="G81" s="16">
        <f t="shared" si="32"/>
        <v>0</v>
      </c>
      <c r="Q81" s="15">
        <v>2010</v>
      </c>
      <c r="R81" s="16">
        <f t="shared" si="33"/>
        <v>0</v>
      </c>
      <c r="S81" s="16">
        <f t="shared" si="34"/>
        <v>0</v>
      </c>
      <c r="T81" s="16">
        <f t="shared" si="35"/>
        <v>0</v>
      </c>
      <c r="U81" s="16">
        <f t="shared" si="36"/>
        <v>0</v>
      </c>
      <c r="V81" s="16">
        <f t="shared" si="37"/>
        <v>0</v>
      </c>
      <c r="W81" s="8"/>
    </row>
    <row r="82" spans="2:23" ht="12.75">
      <c r="B82" s="15">
        <v>2011</v>
      </c>
      <c r="C82" s="16">
        <f t="shared" si="28"/>
        <v>0</v>
      </c>
      <c r="D82" s="16">
        <f t="shared" si="29"/>
        <v>0</v>
      </c>
      <c r="E82" s="16">
        <f t="shared" si="30"/>
        <v>0</v>
      </c>
      <c r="F82" s="16">
        <f t="shared" si="31"/>
        <v>0</v>
      </c>
      <c r="G82" s="16">
        <f t="shared" si="32"/>
        <v>0</v>
      </c>
      <c r="Q82" s="15">
        <v>2011</v>
      </c>
      <c r="R82" s="16">
        <f t="shared" si="33"/>
        <v>0</v>
      </c>
      <c r="S82" s="16">
        <f t="shared" si="34"/>
        <v>0</v>
      </c>
      <c r="T82" s="16">
        <f t="shared" si="35"/>
        <v>0</v>
      </c>
      <c r="U82" s="16">
        <f t="shared" si="36"/>
        <v>0</v>
      </c>
      <c r="V82" s="16">
        <f t="shared" si="37"/>
        <v>0</v>
      </c>
      <c r="W82" s="8"/>
    </row>
    <row r="83" spans="2:23" ht="12.75">
      <c r="B83" s="15">
        <v>2012</v>
      </c>
      <c r="C83" s="16">
        <f t="shared" si="28"/>
        <v>0</v>
      </c>
      <c r="D83" s="16">
        <f t="shared" si="29"/>
        <v>0</v>
      </c>
      <c r="E83" s="16">
        <f t="shared" si="30"/>
        <v>0</v>
      </c>
      <c r="F83" s="16">
        <f t="shared" si="31"/>
        <v>0</v>
      </c>
      <c r="G83" s="16">
        <f t="shared" si="32"/>
        <v>0</v>
      </c>
      <c r="Q83" s="15">
        <v>2012</v>
      </c>
      <c r="R83" s="16">
        <f t="shared" si="33"/>
        <v>0</v>
      </c>
      <c r="S83" s="16">
        <f t="shared" si="34"/>
        <v>0</v>
      </c>
      <c r="T83" s="16">
        <f t="shared" si="35"/>
        <v>0</v>
      </c>
      <c r="U83" s="16">
        <f t="shared" si="36"/>
        <v>0</v>
      </c>
      <c r="V83" s="16">
        <f t="shared" si="37"/>
        <v>0</v>
      </c>
      <c r="W83" s="8"/>
    </row>
  </sheetData>
  <mergeCells count="4">
    <mergeCell ref="C59:D59"/>
    <mergeCell ref="E59:F59"/>
    <mergeCell ref="R59:S59"/>
    <mergeCell ref="T59:U59"/>
  </mergeCells>
  <printOptions/>
  <pageMargins left="0.7874015748031497" right="0.7874015748031497" top="0.984251968503937" bottom="0.984251968503937" header="0.5118110236220472" footer="0.5118110236220472"/>
  <pageSetup horizontalDpi="1200" verticalDpi="1200" orientation="landscape" paperSize="9" scale="75" r:id="rId1"/>
  <headerFooter alignWithMargins="0">
    <oddFooter>&amp;L&amp;A</oddFooter>
  </headerFooter>
  <rowBreaks count="2" manualBreakCount="2">
    <brk id="30" max="255" man="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Basics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für den industriellen Energieverbrauch</dc:title>
  <dc:subject/>
  <dc:creator>Baumgartner Walter</dc:creator>
  <cp:keywords/>
  <dc:description/>
  <cp:lastModifiedBy>Walter Baumgartner_2</cp:lastModifiedBy>
  <cp:lastPrinted>2007-12-16T22:16:30Z</cp:lastPrinted>
  <dcterms:created xsi:type="dcterms:W3CDTF">2004-09-24T13:18:57Z</dcterms:created>
  <dcterms:modified xsi:type="dcterms:W3CDTF">2007-12-17T08:25:07Z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y fmtid="{D5CDD505-2E9C-101B-9397-08002B2CF9AE}" pid="3" name="_AdHocReviewCycle">
    <vt:i4>1854008303</vt:i4>
  </property>
  <property fmtid="{D5CDD505-2E9C-101B-9397-08002B2CF9AE}" pid="4" name="_EmailSubje">
    <vt:lpwstr>CO2-Daten</vt:lpwstr>
  </property>
  <property fmtid="{D5CDD505-2E9C-101B-9397-08002B2CF9AE}" pid="5" name="_AuthorEma">
    <vt:lpwstr>w.baumgartner@basics.ch</vt:lpwstr>
  </property>
  <property fmtid="{D5CDD505-2E9C-101B-9397-08002B2CF9AE}" pid="6" name="_AuthorEmailDisplayNa">
    <vt:lpwstr>Walter Baumgartner</vt:lpwstr>
  </property>
  <property fmtid="{D5CDD505-2E9C-101B-9397-08002B2CF9AE}" pid="7" name="FSC#COOSYSTEM@1.1:Contain">
    <vt:lpwstr>COO.2002.100.7.2322358</vt:lpwstr>
  </property>
  <property fmtid="{D5CDD505-2E9C-101B-9397-08002B2CF9AE}" pid="8" name="FSC#ELAKGOV@1.1001:PersonalSubjGend">
    <vt:lpwstr/>
  </property>
  <property fmtid="{D5CDD505-2E9C-101B-9397-08002B2CF9AE}" pid="9" name="FSC#ELAKGOV@1.1001:PersonalSubjFirstNa">
    <vt:lpwstr/>
  </property>
  <property fmtid="{D5CDD505-2E9C-101B-9397-08002B2CF9AE}" pid="10" name="FSC#ELAKGOV@1.1001:PersonalSubjSurNa">
    <vt:lpwstr/>
  </property>
  <property fmtid="{D5CDD505-2E9C-101B-9397-08002B2CF9AE}" pid="11" name="FSC#ELAKGOV@1.1001:PersonalSubjSalutati">
    <vt:lpwstr/>
  </property>
  <property fmtid="{D5CDD505-2E9C-101B-9397-08002B2CF9AE}" pid="12" name="FSC#ELAKGOV@1.1001:PersonalSubjAddre">
    <vt:lpwstr/>
  </property>
</Properties>
</file>