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7955" windowHeight="11805" tabRatio="869" activeTab="0"/>
  </bookViews>
  <sheets>
    <sheet name="Rohdaten" sheetId="1" r:id="rId1"/>
  </sheets>
  <definedNames>
    <definedName name="_xlnm.Print_Area" localSheetId="0">'Rohdaten'!$A$1:$N$42</definedName>
  </definedNames>
  <calcPr fullCalcOnLoad="1"/>
</workbook>
</file>

<file path=xl/comments1.xml><?xml version="1.0" encoding="utf-8"?>
<comments xmlns="http://schemas.openxmlformats.org/spreadsheetml/2006/main">
  <authors>
    <author>Kettler Rolf</author>
    <author>H?gi Michael</author>
  </authors>
  <commentList>
    <comment ref="I15" authorId="0">
      <text>
        <r>
          <rPr>
            <sz val="8"/>
            <rFont val="Tahoma"/>
            <family val="0"/>
          </rPr>
          <t xml:space="preserve">davon Ballen-Zwischenlager: 8258
</t>
        </r>
      </text>
    </comment>
    <comment ref="K22" authorId="1">
      <text>
        <r>
          <rPr>
            <sz val="8"/>
            <rFont val="Tahoma"/>
            <family val="2"/>
          </rPr>
          <t>inkl. 2598 t Bunker und Zwischenlager</t>
        </r>
        <r>
          <rPr>
            <sz val="8"/>
            <rFont val="Tahoma"/>
            <family val="0"/>
          </rPr>
          <t xml:space="preserve">
</t>
        </r>
      </text>
    </comment>
    <comment ref="K23" authorId="1">
      <text>
        <r>
          <rPr>
            <sz val="8"/>
            <rFont val="Tahoma"/>
            <family val="2"/>
          </rPr>
          <t xml:space="preserve">inkl. 2733 t Bunker </t>
        </r>
      </text>
    </comment>
    <comment ref="K6" authorId="1">
      <text>
        <r>
          <rPr>
            <sz val="8"/>
            <rFont val="Tahoma"/>
            <family val="2"/>
          </rPr>
          <t>inkl. 4424 t Bunker und Zwischenlager</t>
        </r>
      </text>
    </comment>
    <comment ref="K82" authorId="1">
      <text>
        <r>
          <rPr>
            <sz val="8"/>
            <rFont val="Tahoma"/>
            <family val="2"/>
          </rPr>
          <t>3333 t KVA Genf nach CELTO und VALORSA</t>
        </r>
      </text>
    </comment>
    <comment ref="K30" authorId="1">
      <text>
        <r>
          <rPr>
            <sz val="8"/>
            <rFont val="Tahoma"/>
            <family val="2"/>
          </rPr>
          <t>inkl. 40 t Bunker</t>
        </r>
      </text>
    </comment>
    <comment ref="K15" authorId="1">
      <text>
        <r>
          <rPr>
            <sz val="8"/>
            <rFont val="Tahoma"/>
            <family val="2"/>
          </rPr>
          <t>inkl. 5042 t Bunker und Zwischenlager</t>
        </r>
      </text>
    </comment>
    <comment ref="M5" authorId="1">
      <text>
        <r>
          <rPr>
            <sz val="8"/>
            <rFont val="Tahoma"/>
            <family val="2"/>
          </rPr>
          <t>verbrannte Abfälle inkl. Zwischenlager (Ballen, Bunker)</t>
        </r>
      </text>
    </comment>
    <comment ref="M82" authorId="1">
      <text>
        <r>
          <rPr>
            <sz val="8"/>
            <rFont val="Tahoma"/>
            <family val="2"/>
          </rPr>
          <t xml:space="preserve">Bern: 300 t
Biel: -190 t
Buchs AG: 423 t
Buchs SG: 3'500 t
Gamsen: 2526 t
Hagenholz: 1340 t
Josefstr. 699 t
Hinwil: 895 t
Dietikon: 500 t
Luzern: 1104 t
Niederurnen: 1192 t
Oftringen: 3471 t
St. Gallen: 2115 t
Thun: 1515 t
Turgi: 107 t
Winterthur: 200 t
Zuchwil: 196 t
La Chaux-de-Fonds: 69 t
Colombier: 3611 t
Monthey: 700 t
Posieux: 3703 t
Sion: 2140 t
Tridel: 1661 t
</t>
        </r>
      </text>
    </comment>
    <comment ref="N5" authorId="1">
      <text>
        <r>
          <rPr>
            <sz val="8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N62" authorId="1">
      <text>
        <r>
          <rPr>
            <b/>
            <sz val="8"/>
            <rFont val="Tahoma"/>
            <family val="0"/>
          </rPr>
          <t>Klärschlamm</t>
        </r>
      </text>
    </comment>
  </commentList>
</comments>
</file>

<file path=xl/sharedStrings.xml><?xml version="1.0" encoding="utf-8"?>
<sst xmlns="http://schemas.openxmlformats.org/spreadsheetml/2006/main" count="177" uniqueCount="104">
  <si>
    <t>AG</t>
  </si>
  <si>
    <t>Buchs (AG)</t>
  </si>
  <si>
    <t>Oftringen</t>
  </si>
  <si>
    <t>Turgi</t>
  </si>
  <si>
    <t>BE</t>
  </si>
  <si>
    <t>Bern</t>
  </si>
  <si>
    <t>Brügg (Biel)</t>
  </si>
  <si>
    <t>BS</t>
  </si>
  <si>
    <t>Basel</t>
  </si>
  <si>
    <t>GE</t>
  </si>
  <si>
    <t>Les Cheneviers</t>
  </si>
  <si>
    <t>GL</t>
  </si>
  <si>
    <t>Niederurnen</t>
  </si>
  <si>
    <t>GR</t>
  </si>
  <si>
    <t>Trimmis</t>
  </si>
  <si>
    <t>LU</t>
  </si>
  <si>
    <t>Luzern</t>
  </si>
  <si>
    <t>NE</t>
  </si>
  <si>
    <t>La Chaux-de-Fonds</t>
  </si>
  <si>
    <t>Colombier</t>
  </si>
  <si>
    <t>SG</t>
  </si>
  <si>
    <t>Buchs (SG)</t>
  </si>
  <si>
    <t>St. Gallen</t>
  </si>
  <si>
    <t>SO</t>
  </si>
  <si>
    <t>Zuchwil</t>
  </si>
  <si>
    <t>TG</t>
  </si>
  <si>
    <t>Weinfelden</t>
  </si>
  <si>
    <t>TI</t>
  </si>
  <si>
    <t>Riazzino</t>
  </si>
  <si>
    <t>VD</t>
  </si>
  <si>
    <t>Lausanne</t>
  </si>
  <si>
    <t>VS</t>
  </si>
  <si>
    <t>Gamsen</t>
  </si>
  <si>
    <t>Sion</t>
  </si>
  <si>
    <t>Zermatt</t>
  </si>
  <si>
    <t>Monthey</t>
  </si>
  <si>
    <t>ZH</t>
  </si>
  <si>
    <t xml:space="preserve">Zürich I + II </t>
  </si>
  <si>
    <t>Winterthur</t>
  </si>
  <si>
    <t>Horgen</t>
  </si>
  <si>
    <t>Hinwil</t>
  </si>
  <si>
    <t>Dietikon</t>
  </si>
  <si>
    <t>FR</t>
  </si>
  <si>
    <t>Seckenberg</t>
  </si>
  <si>
    <t>Deponie Teuftal AG</t>
  </si>
  <si>
    <t>Steinigand+Türliacher</t>
  </si>
  <si>
    <t>Gummersloch</t>
  </si>
  <si>
    <t>CELTOR SA</t>
  </si>
  <si>
    <t>Laufengraben</t>
  </si>
  <si>
    <t>BL</t>
  </si>
  <si>
    <t>Elbisgraben</t>
  </si>
  <si>
    <t>Hinterm Chestel</t>
  </si>
  <si>
    <t>Sorval SA</t>
  </si>
  <si>
    <t>Châtillon</t>
  </si>
  <si>
    <t>Plaun Grond</t>
  </si>
  <si>
    <t>Tec Bianch</t>
  </si>
  <si>
    <t>Saas Grand</t>
  </si>
  <si>
    <t>Vallorca</t>
  </si>
  <si>
    <t>JU</t>
  </si>
  <si>
    <t>La Courte Queue</t>
  </si>
  <si>
    <t>Bonfol</t>
  </si>
  <si>
    <t>Möhrenhof</t>
  </si>
  <si>
    <t>NW</t>
  </si>
  <si>
    <t>Cholwald</t>
  </si>
  <si>
    <t>Tüfentobel</t>
  </si>
  <si>
    <t>SH</t>
  </si>
  <si>
    <t>Hintere Pflumm</t>
  </si>
  <si>
    <t>Erlimoos</t>
  </si>
  <si>
    <t>Härkingen</t>
  </si>
  <si>
    <t>Rothacker</t>
  </si>
  <si>
    <t>Mühletobel</t>
  </si>
  <si>
    <t>Pizzante 2</t>
  </si>
  <si>
    <t>Valle della Motta</t>
  </si>
  <si>
    <t>Monda di Nivo</t>
  </si>
  <si>
    <t>ZG</t>
  </si>
  <si>
    <t>Alznach</t>
  </si>
  <si>
    <t>Tännlimoos</t>
  </si>
  <si>
    <t>Romandie</t>
  </si>
  <si>
    <t>Tessin</t>
  </si>
  <si>
    <t>Bazenheid</t>
  </si>
  <si>
    <t>Fribourg</t>
  </si>
  <si>
    <t>alle Angaben in Tonnen / données en tonnes</t>
  </si>
  <si>
    <t>Name / Nom</t>
  </si>
  <si>
    <t>Kt/Ct</t>
  </si>
  <si>
    <t>Schweiz (inkl. Ausland) / 
Suisse (y inclus l'étranger)</t>
  </si>
  <si>
    <t>Name/Nom</t>
  </si>
  <si>
    <t>Mittelland / Plateau</t>
  </si>
  <si>
    <t>Ostschweiz / Suisse orientale</t>
  </si>
  <si>
    <t>KVA / UIOM</t>
  </si>
  <si>
    <t>Deponien / Décharges</t>
  </si>
  <si>
    <t>ZUSAMMENFASSUNG / RESUMÉ</t>
  </si>
  <si>
    <t>Zwischenlager (zur Verbrennung in KVA)
dépôt provisoire (pour l'incinération en UIOM)</t>
  </si>
  <si>
    <t>(4'921)</t>
  </si>
  <si>
    <t>(6'350)</t>
  </si>
  <si>
    <t>(2'880)</t>
  </si>
  <si>
    <t>26'268 
(+6'935)</t>
  </si>
  <si>
    <t>Site de Châtillon</t>
  </si>
  <si>
    <t>Thun</t>
  </si>
  <si>
    <t>(22)</t>
  </si>
  <si>
    <t xml:space="preserve">7108
(+13'227) </t>
  </si>
  <si>
    <t>(5000)</t>
  </si>
  <si>
    <t xml:space="preserve">8787
(+10'067) </t>
  </si>
  <si>
    <t>Tridel</t>
  </si>
  <si>
    <t>-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</si>
</sst>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##0_ ;_ * \-###0_ ;_ * &quot;-&quot;??_ ;_ @_ "/>
    <numFmt numFmtId="167" formatCode="0.0%"/>
    <numFmt numFmtId="168" formatCode="_ * #,##0.000_ ;_ * \-#,##0.000_ ;_ * &quot;-&quot;??_ ;_ @_ "/>
    <numFmt numFmtId="169" formatCode="_ * #,##0.0000_ ;_ * \-#,##0.0000_ ;_ * &quot;-&quot;??_ ;_ @_ "/>
    <numFmt numFmtId="170" formatCode="#,##0\ &quot;t&quot;"/>
    <numFmt numFmtId="171" formatCode="#\ ##0\ &quot;t&quot;"/>
  </numFmts>
  <fonts count="10">
    <font>
      <sz val="8"/>
      <name val="Verdana"/>
      <family val="0"/>
    </font>
    <font>
      <sz val="8"/>
      <name val="Arial Narrow"/>
      <family val="2"/>
    </font>
    <font>
      <b/>
      <sz val="14"/>
      <name val="Arial Narrow"/>
      <family val="2"/>
    </font>
    <font>
      <sz val="8"/>
      <color indexed="9"/>
      <name val="Arial Narrow"/>
      <family val="2"/>
    </font>
    <font>
      <b/>
      <sz val="14"/>
      <color indexed="9"/>
      <name val="Arial Narrow"/>
      <family val="2"/>
    </font>
    <font>
      <i/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Arial Narrow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5" fontId="1" fillId="0" borderId="1" xfId="15" applyNumberFormat="1" applyFont="1" applyBorder="1" applyAlignment="1" applyProtection="1">
      <alignment/>
      <protection locked="0"/>
    </xf>
    <xf numFmtId="165" fontId="1" fillId="0" borderId="1" xfId="15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165" fontId="1" fillId="2" borderId="1" xfId="15" applyNumberFormat="1" applyFont="1" applyFill="1" applyBorder="1" applyAlignment="1" applyProtection="1">
      <alignment/>
      <protection/>
    </xf>
    <xf numFmtId="166" fontId="1" fillId="2" borderId="1" xfId="15" applyNumberFormat="1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165" fontId="1" fillId="3" borderId="1" xfId="15" applyNumberFormat="1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3" fillId="4" borderId="1" xfId="0" applyFont="1" applyFill="1" applyBorder="1" applyAlignment="1" applyProtection="1">
      <alignment/>
      <protection/>
    </xf>
    <xf numFmtId="165" fontId="3" fillId="4" borderId="1" xfId="15" applyNumberFormat="1" applyFont="1" applyFill="1" applyBorder="1" applyAlignment="1" applyProtection="1">
      <alignment/>
      <protection/>
    </xf>
    <xf numFmtId="166" fontId="3" fillId="4" borderId="1" xfId="15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/>
      <protection/>
    </xf>
    <xf numFmtId="165" fontId="1" fillId="5" borderId="1" xfId="15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 quotePrefix="1">
      <alignment horizontal="left"/>
      <protection/>
    </xf>
    <xf numFmtId="165" fontId="5" fillId="2" borderId="1" xfId="15" applyNumberFormat="1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/>
    </xf>
    <xf numFmtId="165" fontId="1" fillId="0" borderId="2" xfId="15" applyNumberFormat="1" applyFont="1" applyBorder="1" applyAlignment="1" applyProtection="1">
      <alignment/>
      <protection/>
    </xf>
    <xf numFmtId="0" fontId="1" fillId="0" borderId="1" xfId="15" applyNumberFormat="1" applyFont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165" fontId="1" fillId="0" borderId="1" xfId="15" applyNumberFormat="1" applyFont="1" applyBorder="1" applyAlignment="1" applyProtection="1" quotePrefix="1">
      <alignment horizontal="right"/>
      <protection locked="0"/>
    </xf>
    <xf numFmtId="43" fontId="1" fillId="0" borderId="1" xfId="15" applyFont="1" applyBorder="1" applyAlignment="1" applyProtection="1" quotePrefix="1">
      <alignment horizontal="right" wrapText="1"/>
      <protection locked="0"/>
    </xf>
    <xf numFmtId="165" fontId="1" fillId="0" borderId="1" xfId="15" applyNumberFormat="1" applyFont="1" applyBorder="1" applyAlignment="1" applyProtection="1" quotePrefix="1">
      <alignment horizontal="right" wrapText="1"/>
      <protection locked="0"/>
    </xf>
    <xf numFmtId="165" fontId="8" fillId="0" borderId="1" xfId="15" applyNumberFormat="1" applyFont="1" applyBorder="1" applyAlignment="1" applyProtection="1">
      <alignment/>
      <protection locked="0"/>
    </xf>
    <xf numFmtId="49" fontId="1" fillId="0" borderId="1" xfId="15" applyNumberFormat="1" applyFont="1" applyBorder="1" applyAlignment="1" applyProtection="1">
      <alignment horizontal="right"/>
      <protection locked="0"/>
    </xf>
    <xf numFmtId="43" fontId="1" fillId="0" borderId="1" xfId="15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165" fontId="2" fillId="0" borderId="0" xfId="15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3" fontId="1" fillId="5" borderId="1" xfId="15" applyNumberFormat="1" applyFont="1" applyFill="1" applyBorder="1" applyAlignment="1" applyProtection="1">
      <alignment/>
      <protection/>
    </xf>
    <xf numFmtId="165" fontId="1" fillId="0" borderId="1" xfId="15" applyNumberFormat="1" applyFont="1" applyBorder="1" applyAlignment="1" applyProtection="1">
      <alignment horizontal="right"/>
      <protection locked="0"/>
    </xf>
    <xf numFmtId="3" fontId="1" fillId="5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1" fillId="2" borderId="1" xfId="0" applyNumberFormat="1" applyFont="1" applyFill="1" applyBorder="1" applyAlignment="1" applyProtection="1">
      <alignment/>
      <protection/>
    </xf>
    <xf numFmtId="3" fontId="1" fillId="2" borderId="1" xfId="15" applyNumberFormat="1" applyFont="1" applyFill="1" applyBorder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 horizontal="left" wrapText="1"/>
      <protection/>
    </xf>
    <xf numFmtId="0" fontId="5" fillId="2" borderId="5" xfId="0" applyFont="1" applyFill="1" applyBorder="1" applyAlignment="1" applyProtection="1">
      <alignment horizontal="left" wrapText="1"/>
      <protection/>
    </xf>
    <xf numFmtId="0" fontId="3" fillId="4" borderId="4" xfId="0" applyFont="1" applyFill="1" applyBorder="1" applyAlignment="1" applyProtection="1">
      <alignment horizontal="left" wrapText="1"/>
      <protection/>
    </xf>
    <xf numFmtId="0" fontId="3" fillId="4" borderId="3" xfId="0" applyFont="1" applyFill="1" applyBorder="1" applyAlignment="1" applyProtection="1">
      <alignment horizontal="left" wrapText="1"/>
      <protection/>
    </xf>
    <xf numFmtId="0" fontId="1" fillId="2" borderId="4" xfId="0" applyFont="1" applyFill="1" applyBorder="1" applyAlignment="1" applyProtection="1">
      <alignment horizontal="left" wrapText="1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6E8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CCFF9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workbookViewId="0" topLeftCell="A1">
      <selection activeCell="A1" sqref="A1"/>
    </sheetView>
  </sheetViews>
  <sheetFormatPr defaultColWidth="11.421875" defaultRowHeight="10.5"/>
  <cols>
    <col min="1" max="1" width="3.140625" style="4" customWidth="1"/>
    <col min="2" max="2" width="4.140625" style="4" customWidth="1"/>
    <col min="3" max="3" width="17.7109375" style="4" customWidth="1"/>
    <col min="4" max="10" width="8.00390625" style="1" customWidth="1"/>
    <col min="11" max="13" width="8.00390625" style="3" customWidth="1"/>
    <col min="14" max="14" width="9.28125" style="3" customWidth="1"/>
    <col min="15" max="16384" width="11.421875" style="3" customWidth="1"/>
  </cols>
  <sheetData>
    <row r="1" spans="1:11" s="20" customFormat="1" ht="18">
      <c r="A1" s="32" t="s">
        <v>90</v>
      </c>
      <c r="B1" s="32"/>
      <c r="C1" s="32"/>
      <c r="D1" s="33"/>
      <c r="E1" s="33"/>
      <c r="F1" s="33"/>
      <c r="G1" s="33"/>
      <c r="H1" s="33"/>
      <c r="I1" s="33"/>
      <c r="J1" s="33"/>
      <c r="K1" s="31"/>
    </row>
    <row r="2" spans="1:10" s="4" customFormat="1" ht="12.75">
      <c r="A2" s="21"/>
      <c r="B2" s="21"/>
      <c r="C2" s="21"/>
      <c r="D2" s="22"/>
      <c r="E2" s="22"/>
      <c r="F2" s="22"/>
      <c r="G2" s="22"/>
      <c r="H2" s="22"/>
      <c r="I2" s="22"/>
      <c r="J2" s="22"/>
    </row>
    <row r="3" spans="4:10" s="4" customFormat="1" ht="12.75">
      <c r="D3" s="2"/>
      <c r="E3" s="2"/>
      <c r="F3" s="2"/>
      <c r="G3" s="2"/>
      <c r="H3" s="2"/>
      <c r="I3" s="2"/>
      <c r="J3" s="2"/>
    </row>
    <row r="4" spans="1:10" s="12" customFormat="1" ht="18">
      <c r="A4" s="11" t="s">
        <v>88</v>
      </c>
      <c r="D4" s="13"/>
      <c r="E4" s="13"/>
      <c r="F4" s="13"/>
      <c r="G4" s="13"/>
      <c r="H4" s="13"/>
      <c r="I4" s="13"/>
      <c r="J4" s="13"/>
    </row>
    <row r="5" spans="2:14" s="14" customFormat="1" ht="12.75">
      <c r="B5" s="14" t="s">
        <v>83</v>
      </c>
      <c r="C5" s="14" t="s">
        <v>82</v>
      </c>
      <c r="D5" s="14">
        <v>1997</v>
      </c>
      <c r="E5" s="14">
        <v>1998</v>
      </c>
      <c r="F5" s="14">
        <v>1999</v>
      </c>
      <c r="G5" s="14">
        <v>2000</v>
      </c>
      <c r="H5" s="14">
        <v>2001</v>
      </c>
      <c r="I5" s="14">
        <v>2002</v>
      </c>
      <c r="J5" s="14">
        <v>2003</v>
      </c>
      <c r="K5" s="14">
        <v>2004</v>
      </c>
      <c r="L5" s="14">
        <v>2005</v>
      </c>
      <c r="M5" s="14">
        <v>2006</v>
      </c>
      <c r="N5" s="14">
        <v>2007</v>
      </c>
    </row>
    <row r="6" spans="1:14" ht="12.75">
      <c r="A6" s="15"/>
      <c r="B6" s="4" t="s">
        <v>42</v>
      </c>
      <c r="C6" s="4" t="s">
        <v>80</v>
      </c>
      <c r="D6" s="1">
        <v>0</v>
      </c>
      <c r="E6" s="1">
        <v>0</v>
      </c>
      <c r="F6" s="1">
        <v>0</v>
      </c>
      <c r="G6" s="1">
        <v>0</v>
      </c>
      <c r="H6" s="1">
        <v>42646</v>
      </c>
      <c r="I6" s="1">
        <v>88401</v>
      </c>
      <c r="J6" s="1">
        <v>84151</v>
      </c>
      <c r="K6" s="34">
        <v>84446</v>
      </c>
      <c r="L6" s="34">
        <v>84312</v>
      </c>
      <c r="M6" s="3">
        <v>82797</v>
      </c>
      <c r="N6" s="3">
        <v>81672</v>
      </c>
    </row>
    <row r="7" spans="1:14" ht="12.75">
      <c r="A7" s="15"/>
      <c r="B7" s="4" t="s">
        <v>9</v>
      </c>
      <c r="C7" s="4" t="s">
        <v>10</v>
      </c>
      <c r="D7" s="1">
        <v>282431</v>
      </c>
      <c r="E7" s="1">
        <v>297716</v>
      </c>
      <c r="F7" s="1">
        <v>308500</v>
      </c>
      <c r="G7" s="1">
        <v>293627</v>
      </c>
      <c r="H7" s="1">
        <v>302000</v>
      </c>
      <c r="I7" s="1">
        <v>314002</v>
      </c>
      <c r="J7" s="1">
        <v>306161</v>
      </c>
      <c r="K7" s="34">
        <v>310148</v>
      </c>
      <c r="L7" s="34">
        <v>310147</v>
      </c>
      <c r="M7" s="3">
        <v>349478</v>
      </c>
      <c r="N7" s="3">
        <v>299335</v>
      </c>
    </row>
    <row r="8" spans="1:14" ht="12.75">
      <c r="A8" s="15"/>
      <c r="B8" s="4" t="s">
        <v>17</v>
      </c>
      <c r="C8" s="4" t="s">
        <v>18</v>
      </c>
      <c r="D8" s="1">
        <v>42940</v>
      </c>
      <c r="E8" s="1">
        <v>43720</v>
      </c>
      <c r="F8" s="1">
        <v>46267</v>
      </c>
      <c r="G8" s="1">
        <v>42220</v>
      </c>
      <c r="H8" s="1">
        <v>49032</v>
      </c>
      <c r="I8" s="1">
        <v>50552</v>
      </c>
      <c r="J8" s="1">
        <v>49581</v>
      </c>
      <c r="K8" s="34">
        <v>48076</v>
      </c>
      <c r="L8" s="34">
        <v>49457</v>
      </c>
      <c r="M8" s="3">
        <v>51099</v>
      </c>
      <c r="N8" s="3">
        <v>48373</v>
      </c>
    </row>
    <row r="9" spans="1:14" ht="12.75">
      <c r="A9" s="15"/>
      <c r="B9" s="4" t="s">
        <v>17</v>
      </c>
      <c r="C9" s="4" t="s">
        <v>19</v>
      </c>
      <c r="D9" s="1">
        <v>59616</v>
      </c>
      <c r="E9" s="1">
        <v>60985</v>
      </c>
      <c r="F9" s="1">
        <v>66782</v>
      </c>
      <c r="G9" s="1">
        <v>69851</v>
      </c>
      <c r="H9" s="1">
        <v>61000</v>
      </c>
      <c r="I9" s="1">
        <v>60513</v>
      </c>
      <c r="J9" s="1">
        <v>61565</v>
      </c>
      <c r="K9" s="34">
        <v>62602</v>
      </c>
      <c r="L9" s="34">
        <v>60189</v>
      </c>
      <c r="M9" s="3">
        <v>59610</v>
      </c>
      <c r="N9" s="3">
        <v>65439</v>
      </c>
    </row>
    <row r="10" spans="1:14" ht="12.75">
      <c r="A10" s="15"/>
      <c r="B10" s="4" t="s">
        <v>29</v>
      </c>
      <c r="C10" s="4" t="s">
        <v>30</v>
      </c>
      <c r="D10" s="1">
        <v>45322</v>
      </c>
      <c r="E10" s="1">
        <v>45259</v>
      </c>
      <c r="F10" s="1">
        <v>45583</v>
      </c>
      <c r="G10" s="1">
        <v>46379</v>
      </c>
      <c r="H10" s="1">
        <v>44415</v>
      </c>
      <c r="I10" s="1">
        <v>44117</v>
      </c>
      <c r="J10" s="1">
        <v>44715</v>
      </c>
      <c r="K10" s="34">
        <v>46070</v>
      </c>
      <c r="L10" s="34">
        <v>46041</v>
      </c>
      <c r="M10" s="1">
        <v>0</v>
      </c>
      <c r="N10" s="1">
        <v>0</v>
      </c>
    </row>
    <row r="11" spans="1:14" ht="12.75">
      <c r="A11" s="15"/>
      <c r="B11" s="4" t="s">
        <v>29</v>
      </c>
      <c r="C11" s="4" t="s">
        <v>102</v>
      </c>
      <c r="K11" s="34"/>
      <c r="L11" s="1">
        <v>0</v>
      </c>
      <c r="M11" s="3">
        <v>156045</v>
      </c>
      <c r="N11" s="3">
        <v>170401</v>
      </c>
    </row>
    <row r="12" spans="1:14" ht="12.75">
      <c r="A12" s="15"/>
      <c r="B12" s="4" t="s">
        <v>31</v>
      </c>
      <c r="C12" s="4" t="s">
        <v>32</v>
      </c>
      <c r="D12" s="1">
        <v>23056</v>
      </c>
      <c r="E12" s="1">
        <v>23657</v>
      </c>
      <c r="F12" s="1">
        <v>24000</v>
      </c>
      <c r="G12" s="1">
        <v>27150</v>
      </c>
      <c r="H12" s="1">
        <v>27920</v>
      </c>
      <c r="I12" s="1">
        <v>27437</v>
      </c>
      <c r="J12" s="1">
        <v>33610</v>
      </c>
      <c r="K12" s="34">
        <v>34884</v>
      </c>
      <c r="L12" s="34">
        <v>35605</v>
      </c>
      <c r="M12" s="3">
        <v>35773</v>
      </c>
      <c r="N12" s="3">
        <v>39123</v>
      </c>
    </row>
    <row r="13" spans="1:14" ht="12.75">
      <c r="A13" s="15"/>
      <c r="B13" s="4" t="s">
        <v>31</v>
      </c>
      <c r="C13" s="4" t="s">
        <v>33</v>
      </c>
      <c r="D13" s="1">
        <v>47727</v>
      </c>
      <c r="E13" s="1">
        <v>47947</v>
      </c>
      <c r="F13" s="1">
        <v>49728</v>
      </c>
      <c r="G13" s="1">
        <v>52306</v>
      </c>
      <c r="H13" s="1">
        <v>52543</v>
      </c>
      <c r="I13" s="1">
        <v>52689</v>
      </c>
      <c r="J13" s="1">
        <v>51030</v>
      </c>
      <c r="K13" s="34">
        <v>49029</v>
      </c>
      <c r="L13" s="34">
        <v>50781</v>
      </c>
      <c r="M13" s="3">
        <v>55622</v>
      </c>
      <c r="N13" s="3">
        <v>51810</v>
      </c>
    </row>
    <row r="14" spans="1:14" ht="12.75">
      <c r="A14" s="15"/>
      <c r="B14" s="4" t="s">
        <v>31</v>
      </c>
      <c r="C14" s="4" t="s">
        <v>34</v>
      </c>
      <c r="D14" s="1">
        <v>6000</v>
      </c>
      <c r="E14" s="1">
        <v>5612</v>
      </c>
      <c r="F14" s="1">
        <v>6469</v>
      </c>
      <c r="G14" s="1">
        <v>5962</v>
      </c>
      <c r="H14" s="1">
        <v>6547</v>
      </c>
      <c r="I14" s="1">
        <v>5534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 s="15"/>
      <c r="B15" s="4" t="s">
        <v>31</v>
      </c>
      <c r="C15" s="4" t="s">
        <v>35</v>
      </c>
      <c r="D15" s="1">
        <v>97944</v>
      </c>
      <c r="E15" s="1">
        <v>108700</v>
      </c>
      <c r="F15" s="1">
        <v>107285</v>
      </c>
      <c r="G15" s="1">
        <v>117486</v>
      </c>
      <c r="H15" s="1">
        <v>107524</v>
      </c>
      <c r="I15" s="1">
        <v>107177</v>
      </c>
      <c r="J15" s="1">
        <v>123381</v>
      </c>
      <c r="K15" s="34">
        <v>146830</v>
      </c>
      <c r="L15" s="34">
        <v>150821</v>
      </c>
      <c r="M15" s="3">
        <v>175542</v>
      </c>
      <c r="N15" s="3">
        <v>175398</v>
      </c>
    </row>
    <row r="16" spans="1:14" s="16" customFormat="1" ht="12.75">
      <c r="A16" s="15"/>
      <c r="B16" s="16" t="s">
        <v>77</v>
      </c>
      <c r="D16" s="17">
        <f aca="true" t="shared" si="0" ref="D16:N16">SUM(D6:D15)</f>
        <v>605036</v>
      </c>
      <c r="E16" s="17">
        <f t="shared" si="0"/>
        <v>633596</v>
      </c>
      <c r="F16" s="17">
        <f t="shared" si="0"/>
        <v>654614</v>
      </c>
      <c r="G16" s="17">
        <f t="shared" si="0"/>
        <v>654981</v>
      </c>
      <c r="H16" s="17">
        <f t="shared" si="0"/>
        <v>693627</v>
      </c>
      <c r="I16" s="17">
        <f t="shared" si="0"/>
        <v>750422</v>
      </c>
      <c r="J16" s="17">
        <f t="shared" si="0"/>
        <v>754194</v>
      </c>
      <c r="K16" s="35">
        <f t="shared" si="0"/>
        <v>782085</v>
      </c>
      <c r="L16" s="35">
        <f t="shared" si="0"/>
        <v>787353</v>
      </c>
      <c r="M16" s="35">
        <f t="shared" si="0"/>
        <v>965966</v>
      </c>
      <c r="N16" s="35">
        <f t="shared" si="0"/>
        <v>931551</v>
      </c>
    </row>
    <row r="17" spans="1:14" ht="12.75">
      <c r="A17" s="15"/>
      <c r="B17" s="4" t="s">
        <v>0</v>
      </c>
      <c r="C17" s="4" t="s">
        <v>1</v>
      </c>
      <c r="D17" s="1">
        <v>94615</v>
      </c>
      <c r="E17" s="1">
        <v>87336</v>
      </c>
      <c r="F17" s="1">
        <v>105530</v>
      </c>
      <c r="G17" s="1">
        <v>119500</v>
      </c>
      <c r="H17" s="1">
        <v>117000</v>
      </c>
      <c r="I17" s="1">
        <v>119469</v>
      </c>
      <c r="J17" s="1">
        <v>115397</v>
      </c>
      <c r="K17" s="34">
        <v>115000</v>
      </c>
      <c r="L17" s="34">
        <v>117713</v>
      </c>
      <c r="M17" s="3">
        <v>119529</v>
      </c>
      <c r="N17" s="3">
        <v>114917</v>
      </c>
    </row>
    <row r="18" spans="1:14" ht="12.75">
      <c r="A18" s="15"/>
      <c r="B18" s="4" t="s">
        <v>0</v>
      </c>
      <c r="C18" s="4" t="s">
        <v>2</v>
      </c>
      <c r="D18" s="1">
        <v>59969</v>
      </c>
      <c r="E18" s="1">
        <v>61710</v>
      </c>
      <c r="F18" s="1">
        <v>63692</v>
      </c>
      <c r="G18" s="1">
        <v>67196</v>
      </c>
      <c r="H18" s="1">
        <v>68290</v>
      </c>
      <c r="I18" s="1">
        <v>70120</v>
      </c>
      <c r="J18" s="1">
        <v>65453</v>
      </c>
      <c r="K18" s="34">
        <v>64969</v>
      </c>
      <c r="L18" s="34">
        <v>71843</v>
      </c>
      <c r="M18" s="3">
        <v>71987</v>
      </c>
      <c r="N18" s="3">
        <v>71631</v>
      </c>
    </row>
    <row r="19" spans="1:14" ht="12.75">
      <c r="A19" s="15"/>
      <c r="B19" s="4" t="s">
        <v>0</v>
      </c>
      <c r="C19" s="4" t="s">
        <v>3</v>
      </c>
      <c r="D19" s="1">
        <v>81483</v>
      </c>
      <c r="E19" s="1">
        <v>96528</v>
      </c>
      <c r="F19" s="1">
        <v>104009</v>
      </c>
      <c r="G19" s="1">
        <v>109773</v>
      </c>
      <c r="H19" s="1">
        <v>111051</v>
      </c>
      <c r="I19" s="1">
        <v>113945</v>
      </c>
      <c r="J19" s="1">
        <v>116125</v>
      </c>
      <c r="K19" s="34">
        <v>116087</v>
      </c>
      <c r="L19" s="34">
        <v>121255</v>
      </c>
      <c r="M19" s="3">
        <v>121456</v>
      </c>
      <c r="N19" s="3">
        <v>118933</v>
      </c>
    </row>
    <row r="20" spans="1:14" ht="12.75">
      <c r="A20" s="15"/>
      <c r="B20" s="4" t="s">
        <v>4</v>
      </c>
      <c r="C20" s="4" t="s">
        <v>5</v>
      </c>
      <c r="D20" s="1">
        <v>105407</v>
      </c>
      <c r="E20" s="1">
        <v>108851</v>
      </c>
      <c r="F20" s="1">
        <v>107440</v>
      </c>
      <c r="G20" s="1">
        <v>114904</v>
      </c>
      <c r="H20" s="1">
        <v>112489</v>
      </c>
      <c r="I20" s="1">
        <v>110010</v>
      </c>
      <c r="J20" s="1">
        <v>107660</v>
      </c>
      <c r="K20" s="34">
        <v>108810</v>
      </c>
      <c r="L20" s="34">
        <v>108960</v>
      </c>
      <c r="M20" s="3">
        <v>111118</v>
      </c>
      <c r="N20" s="3">
        <v>110001</v>
      </c>
    </row>
    <row r="21" spans="1:14" ht="12.75">
      <c r="A21" s="15"/>
      <c r="B21" s="4" t="s">
        <v>4</v>
      </c>
      <c r="C21" s="4" t="s">
        <v>6</v>
      </c>
      <c r="D21" s="1">
        <v>42200</v>
      </c>
      <c r="E21" s="1">
        <v>40619</v>
      </c>
      <c r="F21" s="1">
        <v>40778</v>
      </c>
      <c r="G21" s="1">
        <v>40298</v>
      </c>
      <c r="H21" s="1">
        <v>39508</v>
      </c>
      <c r="I21" s="1">
        <v>40813</v>
      </c>
      <c r="J21" s="1">
        <v>40129</v>
      </c>
      <c r="K21" s="34">
        <v>40819</v>
      </c>
      <c r="L21" s="34">
        <v>41359</v>
      </c>
      <c r="M21" s="3">
        <v>44180</v>
      </c>
      <c r="N21" s="3">
        <v>44938</v>
      </c>
    </row>
    <row r="22" spans="1:14" ht="12.75">
      <c r="A22" s="15"/>
      <c r="B22" s="4" t="s">
        <v>4</v>
      </c>
      <c r="C22" s="4" t="s">
        <v>97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2763</v>
      </c>
      <c r="K22" s="34">
        <v>106797</v>
      </c>
      <c r="L22" s="34">
        <v>107217</v>
      </c>
      <c r="M22" s="3">
        <v>130128</v>
      </c>
      <c r="N22" s="3">
        <v>130001</v>
      </c>
    </row>
    <row r="23" spans="1:14" ht="12.75">
      <c r="A23" s="15"/>
      <c r="B23" s="4" t="s">
        <v>7</v>
      </c>
      <c r="C23" s="4" t="s">
        <v>8</v>
      </c>
      <c r="D23" s="1">
        <v>137000</v>
      </c>
      <c r="E23" s="1">
        <v>127740</v>
      </c>
      <c r="F23" s="1">
        <v>167083</v>
      </c>
      <c r="G23" s="1">
        <v>187473</v>
      </c>
      <c r="H23" s="1">
        <v>200964</v>
      </c>
      <c r="I23" s="1">
        <v>192800</v>
      </c>
      <c r="J23" s="1">
        <v>189624</v>
      </c>
      <c r="K23" s="34">
        <v>187128</v>
      </c>
      <c r="L23" s="34">
        <v>193355</v>
      </c>
      <c r="M23" s="3">
        <v>203394</v>
      </c>
      <c r="N23" s="3">
        <v>214291</v>
      </c>
    </row>
    <row r="24" spans="1:14" ht="12.75">
      <c r="A24" s="15"/>
      <c r="B24" s="4" t="s">
        <v>15</v>
      </c>
      <c r="C24" s="4" t="s">
        <v>16</v>
      </c>
      <c r="D24" s="1">
        <v>72961</v>
      </c>
      <c r="E24" s="1">
        <v>83810</v>
      </c>
      <c r="F24" s="1">
        <v>81958</v>
      </c>
      <c r="G24" s="1">
        <v>87301</v>
      </c>
      <c r="H24" s="1">
        <v>87000</v>
      </c>
      <c r="I24" s="1">
        <v>84316</v>
      </c>
      <c r="J24" s="1">
        <v>79079</v>
      </c>
      <c r="K24" s="34">
        <v>80988</v>
      </c>
      <c r="L24" s="34">
        <v>82306</v>
      </c>
      <c r="M24" s="3">
        <v>89241</v>
      </c>
      <c r="N24" s="3">
        <v>88508</v>
      </c>
    </row>
    <row r="25" spans="1:14" ht="12.75">
      <c r="A25" s="15"/>
      <c r="B25" s="4" t="s">
        <v>23</v>
      </c>
      <c r="C25" s="4" t="s">
        <v>24</v>
      </c>
      <c r="D25" s="1">
        <v>182036</v>
      </c>
      <c r="E25" s="1">
        <v>180181</v>
      </c>
      <c r="F25" s="1">
        <v>176167</v>
      </c>
      <c r="G25" s="1">
        <v>204769</v>
      </c>
      <c r="H25" s="1">
        <v>191771</v>
      </c>
      <c r="I25" s="1">
        <v>197712</v>
      </c>
      <c r="J25" s="1">
        <v>193387</v>
      </c>
      <c r="K25" s="34">
        <v>183838</v>
      </c>
      <c r="L25" s="34">
        <v>193078</v>
      </c>
      <c r="M25" s="3">
        <v>207403</v>
      </c>
      <c r="N25" s="3">
        <v>211905</v>
      </c>
    </row>
    <row r="26" spans="1:14" s="16" customFormat="1" ht="12.75">
      <c r="A26" s="15"/>
      <c r="B26" s="16" t="s">
        <v>86</v>
      </c>
      <c r="D26" s="17">
        <f aca="true" t="shared" si="1" ref="D26:N26">SUM(D17:D25)</f>
        <v>775671</v>
      </c>
      <c r="E26" s="17">
        <f t="shared" si="1"/>
        <v>786775</v>
      </c>
      <c r="F26" s="17">
        <f t="shared" si="1"/>
        <v>846657</v>
      </c>
      <c r="G26" s="17">
        <f t="shared" si="1"/>
        <v>931214</v>
      </c>
      <c r="H26" s="17">
        <f t="shared" si="1"/>
        <v>928073</v>
      </c>
      <c r="I26" s="17">
        <f t="shared" si="1"/>
        <v>929185</v>
      </c>
      <c r="J26" s="17">
        <f t="shared" si="1"/>
        <v>909617</v>
      </c>
      <c r="K26" s="35">
        <f t="shared" si="1"/>
        <v>1004436</v>
      </c>
      <c r="L26" s="35">
        <f t="shared" si="1"/>
        <v>1037086</v>
      </c>
      <c r="M26" s="35">
        <f t="shared" si="1"/>
        <v>1098436</v>
      </c>
      <c r="N26" s="35">
        <f t="shared" si="1"/>
        <v>1105125</v>
      </c>
    </row>
    <row r="27" spans="1:14" ht="12.75">
      <c r="A27" s="15"/>
      <c r="B27" s="4" t="s">
        <v>11</v>
      </c>
      <c r="C27" s="4" t="s">
        <v>12</v>
      </c>
      <c r="D27" s="1">
        <v>54350</v>
      </c>
      <c r="E27" s="1">
        <v>48435</v>
      </c>
      <c r="F27" s="1">
        <v>54000</v>
      </c>
      <c r="G27" s="1">
        <v>69200</v>
      </c>
      <c r="H27" s="1">
        <v>97760</v>
      </c>
      <c r="I27" s="1">
        <v>99700</v>
      </c>
      <c r="J27" s="1">
        <v>103431</v>
      </c>
      <c r="K27" s="34">
        <v>109178</v>
      </c>
      <c r="L27" s="34">
        <v>112659</v>
      </c>
      <c r="M27" s="3">
        <v>116292</v>
      </c>
      <c r="N27" s="3">
        <v>116410</v>
      </c>
    </row>
    <row r="28" spans="1:14" ht="12.75">
      <c r="A28" s="15"/>
      <c r="B28" s="4" t="s">
        <v>13</v>
      </c>
      <c r="C28" s="4" t="s">
        <v>14</v>
      </c>
      <c r="D28" s="1">
        <v>52702</v>
      </c>
      <c r="E28" s="1">
        <v>53252</v>
      </c>
      <c r="F28" s="1">
        <v>50800</v>
      </c>
      <c r="G28" s="1">
        <v>45762</v>
      </c>
      <c r="H28" s="1">
        <v>49178</v>
      </c>
      <c r="I28" s="1">
        <v>50625</v>
      </c>
      <c r="J28" s="1">
        <v>50395</v>
      </c>
      <c r="K28" s="34">
        <v>49522</v>
      </c>
      <c r="L28" s="34">
        <v>74168</v>
      </c>
      <c r="M28" s="3">
        <v>103176</v>
      </c>
      <c r="N28" s="3">
        <v>90726</v>
      </c>
    </row>
    <row r="29" spans="1:14" ht="12.75">
      <c r="A29" s="15"/>
      <c r="B29" s="4" t="s">
        <v>20</v>
      </c>
      <c r="C29" s="4" t="s">
        <v>21</v>
      </c>
      <c r="D29" s="1">
        <v>111939</v>
      </c>
      <c r="E29" s="1">
        <v>119463</v>
      </c>
      <c r="F29" s="1">
        <v>133600</v>
      </c>
      <c r="G29" s="1">
        <v>147146</v>
      </c>
      <c r="H29" s="1">
        <v>141270</v>
      </c>
      <c r="I29" s="1">
        <v>146384</v>
      </c>
      <c r="J29" s="1">
        <v>148000</v>
      </c>
      <c r="K29" s="34">
        <v>170950</v>
      </c>
      <c r="L29" s="34">
        <v>186417</v>
      </c>
      <c r="M29" s="3">
        <v>190500</v>
      </c>
      <c r="N29" s="3">
        <v>187500</v>
      </c>
    </row>
    <row r="30" spans="1:14" ht="12.75">
      <c r="A30" s="15"/>
      <c r="B30" s="4" t="s">
        <v>20</v>
      </c>
      <c r="C30" s="4" t="s">
        <v>22</v>
      </c>
      <c r="D30" s="1">
        <v>63600</v>
      </c>
      <c r="E30" s="1">
        <v>65912</v>
      </c>
      <c r="F30" s="1">
        <v>69953</v>
      </c>
      <c r="G30" s="1">
        <v>74900</v>
      </c>
      <c r="H30" s="1">
        <v>74405</v>
      </c>
      <c r="I30" s="1">
        <v>71535</v>
      </c>
      <c r="J30" s="1">
        <v>70745</v>
      </c>
      <c r="K30" s="34">
        <v>73787</v>
      </c>
      <c r="L30" s="34">
        <v>76021</v>
      </c>
      <c r="M30" s="3">
        <v>73484</v>
      </c>
      <c r="N30" s="3">
        <v>73366</v>
      </c>
    </row>
    <row r="31" spans="1:14" ht="12.75">
      <c r="A31" s="15"/>
      <c r="B31" s="4" t="s">
        <v>20</v>
      </c>
      <c r="C31" s="18" t="s">
        <v>79</v>
      </c>
      <c r="D31" s="1">
        <v>58771</v>
      </c>
      <c r="E31" s="1">
        <v>59181</v>
      </c>
      <c r="F31" s="1">
        <v>60644</v>
      </c>
      <c r="G31" s="1">
        <v>70256</v>
      </c>
      <c r="H31" s="1">
        <v>75746</v>
      </c>
      <c r="I31" s="1">
        <v>78149</v>
      </c>
      <c r="J31" s="1">
        <v>75233</v>
      </c>
      <c r="K31" s="34">
        <v>74399</v>
      </c>
      <c r="L31" s="34">
        <v>74910</v>
      </c>
      <c r="M31" s="3">
        <v>75200</v>
      </c>
      <c r="N31" s="3">
        <v>70143</v>
      </c>
    </row>
    <row r="32" spans="1:14" ht="12.75">
      <c r="A32" s="15"/>
      <c r="B32" s="4" t="s">
        <v>25</v>
      </c>
      <c r="C32" s="4" t="s">
        <v>26</v>
      </c>
      <c r="D32" s="1">
        <v>58263</v>
      </c>
      <c r="E32" s="1">
        <v>63342</v>
      </c>
      <c r="F32" s="1">
        <v>70369</v>
      </c>
      <c r="G32" s="1">
        <v>118096</v>
      </c>
      <c r="H32" s="1">
        <v>127000</v>
      </c>
      <c r="I32" s="1">
        <v>122103</v>
      </c>
      <c r="J32" s="1">
        <v>125972</v>
      </c>
      <c r="K32" s="34">
        <v>121941</v>
      </c>
      <c r="L32" s="34">
        <v>128382</v>
      </c>
      <c r="M32" s="3">
        <v>137788</v>
      </c>
      <c r="N32" s="3">
        <v>144436</v>
      </c>
    </row>
    <row r="33" spans="1:14" ht="12.75">
      <c r="A33" s="15"/>
      <c r="B33" s="4" t="s">
        <v>36</v>
      </c>
      <c r="C33" s="4" t="s">
        <v>37</v>
      </c>
      <c r="D33" s="1">
        <v>224646</v>
      </c>
      <c r="E33" s="1">
        <v>241363</v>
      </c>
      <c r="F33" s="1">
        <v>263131</v>
      </c>
      <c r="G33" s="1">
        <v>276119</v>
      </c>
      <c r="H33" s="1">
        <v>297290</v>
      </c>
      <c r="I33" s="1">
        <v>312065</v>
      </c>
      <c r="J33" s="1">
        <v>282119</v>
      </c>
      <c r="K33" s="34">
        <v>281101</v>
      </c>
      <c r="L33" s="34">
        <v>327753</v>
      </c>
      <c r="M33" s="3">
        <v>361393</v>
      </c>
      <c r="N33" s="3">
        <v>345920</v>
      </c>
    </row>
    <row r="34" spans="1:14" ht="12.75">
      <c r="A34" s="15"/>
      <c r="B34" s="4" t="s">
        <v>36</v>
      </c>
      <c r="C34" s="4" t="s">
        <v>38</v>
      </c>
      <c r="D34" s="1">
        <v>95694</v>
      </c>
      <c r="E34" s="1">
        <v>98454</v>
      </c>
      <c r="F34" s="1">
        <v>104900</v>
      </c>
      <c r="G34" s="1">
        <v>134633</v>
      </c>
      <c r="H34" s="1">
        <v>147578</v>
      </c>
      <c r="I34" s="1">
        <v>146027</v>
      </c>
      <c r="J34" s="1">
        <v>145949</v>
      </c>
      <c r="K34" s="34">
        <v>158827</v>
      </c>
      <c r="L34" s="34">
        <v>167298</v>
      </c>
      <c r="M34" s="3">
        <v>183765</v>
      </c>
      <c r="N34" s="42">
        <v>174373</v>
      </c>
    </row>
    <row r="35" spans="1:14" ht="12.75">
      <c r="A35" s="15"/>
      <c r="B35" s="4" t="s">
        <v>36</v>
      </c>
      <c r="C35" s="4" t="s">
        <v>39</v>
      </c>
      <c r="D35" s="1">
        <v>55567</v>
      </c>
      <c r="E35" s="1">
        <v>58752</v>
      </c>
      <c r="F35" s="1">
        <v>62538</v>
      </c>
      <c r="G35" s="1">
        <v>59191</v>
      </c>
      <c r="H35" s="1">
        <v>59050</v>
      </c>
      <c r="I35" s="1">
        <v>59242</v>
      </c>
      <c r="J35" s="1">
        <v>56555</v>
      </c>
      <c r="K35" s="34">
        <v>62734</v>
      </c>
      <c r="L35" s="34">
        <v>63749</v>
      </c>
      <c r="M35" s="3">
        <v>65177</v>
      </c>
      <c r="N35" s="3">
        <v>64940</v>
      </c>
    </row>
    <row r="36" spans="1:14" ht="12.75">
      <c r="A36" s="15"/>
      <c r="B36" s="4" t="s">
        <v>36</v>
      </c>
      <c r="C36" s="4" t="s">
        <v>40</v>
      </c>
      <c r="D36" s="1">
        <v>101855</v>
      </c>
      <c r="E36" s="1">
        <v>113240</v>
      </c>
      <c r="F36" s="1">
        <v>133660</v>
      </c>
      <c r="G36" s="1">
        <v>136854</v>
      </c>
      <c r="H36" s="1">
        <v>147242</v>
      </c>
      <c r="I36" s="1">
        <v>164232</v>
      </c>
      <c r="J36" s="1">
        <v>171368</v>
      </c>
      <c r="K36" s="34">
        <v>160842</v>
      </c>
      <c r="L36" s="34">
        <v>178753</v>
      </c>
      <c r="M36" s="34">
        <v>187033</v>
      </c>
      <c r="N36" s="3">
        <v>189694</v>
      </c>
    </row>
    <row r="37" spans="1:14" ht="12.75">
      <c r="A37" s="15"/>
      <c r="B37" s="4" t="s">
        <v>36</v>
      </c>
      <c r="C37" s="4" t="s">
        <v>41</v>
      </c>
      <c r="D37" s="1">
        <v>79400</v>
      </c>
      <c r="E37" s="1">
        <v>76748</v>
      </c>
      <c r="F37" s="1">
        <v>81051</v>
      </c>
      <c r="G37" s="1">
        <v>82847</v>
      </c>
      <c r="H37" s="1">
        <v>81412</v>
      </c>
      <c r="I37" s="1">
        <v>82180</v>
      </c>
      <c r="J37" s="1">
        <v>82938</v>
      </c>
      <c r="K37" s="34">
        <v>82008</v>
      </c>
      <c r="L37" s="34">
        <v>81983</v>
      </c>
      <c r="M37" s="3">
        <v>87608</v>
      </c>
      <c r="N37" s="3">
        <v>85358</v>
      </c>
    </row>
    <row r="38" spans="1:14" s="16" customFormat="1" ht="12.75">
      <c r="A38" s="15"/>
      <c r="B38" s="16" t="s">
        <v>87</v>
      </c>
      <c r="D38" s="17">
        <f aca="true" t="shared" si="2" ref="D38:N38">SUM(D27:D37)</f>
        <v>956787</v>
      </c>
      <c r="E38" s="17">
        <f t="shared" si="2"/>
        <v>998142</v>
      </c>
      <c r="F38" s="17">
        <f t="shared" si="2"/>
        <v>1084646</v>
      </c>
      <c r="G38" s="17">
        <f t="shared" si="2"/>
        <v>1215004</v>
      </c>
      <c r="H38" s="17">
        <f t="shared" si="2"/>
        <v>1297931</v>
      </c>
      <c r="I38" s="17">
        <f t="shared" si="2"/>
        <v>1332242</v>
      </c>
      <c r="J38" s="17">
        <f t="shared" si="2"/>
        <v>1312705</v>
      </c>
      <c r="K38" s="17">
        <f t="shared" si="2"/>
        <v>1345289</v>
      </c>
      <c r="L38" s="17">
        <f t="shared" si="2"/>
        <v>1472093</v>
      </c>
      <c r="M38" s="17">
        <f t="shared" si="2"/>
        <v>1581416</v>
      </c>
      <c r="N38" s="17">
        <f t="shared" si="2"/>
        <v>1542866</v>
      </c>
    </row>
    <row r="39" spans="1:12" ht="12.75">
      <c r="A39" s="15"/>
      <c r="B39" s="4" t="s">
        <v>27</v>
      </c>
      <c r="C39" s="4" t="s">
        <v>28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34"/>
    </row>
    <row r="40" spans="1:12" s="16" customFormat="1" ht="12.75">
      <c r="A40" s="15"/>
      <c r="B40" s="16" t="s">
        <v>78</v>
      </c>
      <c r="D40" s="17">
        <f aca="true" t="shared" si="3" ref="D40:K40">SUM(D39)</f>
        <v>0</v>
      </c>
      <c r="E40" s="17">
        <f t="shared" si="3"/>
        <v>0</v>
      </c>
      <c r="F40" s="17">
        <f t="shared" si="3"/>
        <v>0</v>
      </c>
      <c r="G40" s="17">
        <f t="shared" si="3"/>
        <v>0</v>
      </c>
      <c r="H40" s="17">
        <f t="shared" si="3"/>
        <v>0</v>
      </c>
      <c r="I40" s="17">
        <f t="shared" si="3"/>
        <v>0</v>
      </c>
      <c r="J40" s="17">
        <f t="shared" si="3"/>
        <v>0</v>
      </c>
      <c r="K40" s="17">
        <f t="shared" si="3"/>
        <v>0</v>
      </c>
      <c r="L40" s="37"/>
    </row>
    <row r="41" spans="1:12" s="4" customFormat="1" ht="12.75">
      <c r="A41" s="15"/>
      <c r="D41" s="2"/>
      <c r="E41" s="2"/>
      <c r="F41" s="2"/>
      <c r="G41" s="2"/>
      <c r="H41" s="2"/>
      <c r="I41" s="2"/>
      <c r="J41" s="2"/>
      <c r="K41" s="2"/>
      <c r="L41" s="38"/>
    </row>
    <row r="42" spans="2:14" s="12" customFormat="1" ht="26.25" customHeight="1">
      <c r="B42" s="45" t="s">
        <v>84</v>
      </c>
      <c r="C42" s="46"/>
      <c r="D42" s="13">
        <f>D40+D38+D26+D16</f>
        <v>2337494</v>
      </c>
      <c r="E42" s="13">
        <f>E40+E38+E26+E16</f>
        <v>2418513</v>
      </c>
      <c r="F42" s="13">
        <f>F40+F38+F26+F16</f>
        <v>2585917</v>
      </c>
      <c r="G42" s="13">
        <f>G40+G38+G26+G16</f>
        <v>2801199</v>
      </c>
      <c r="H42" s="13">
        <f aca="true" t="shared" si="4" ref="H42:N42">H40+H38+H26+H16+H82</f>
        <v>2935796</v>
      </c>
      <c r="I42" s="13">
        <f t="shared" si="4"/>
        <v>3026837</v>
      </c>
      <c r="J42" s="13">
        <f t="shared" si="4"/>
        <v>2994765</v>
      </c>
      <c r="K42" s="13">
        <f t="shared" si="4"/>
        <v>3135143</v>
      </c>
      <c r="L42" s="13">
        <f t="shared" si="4"/>
        <v>3296532</v>
      </c>
      <c r="M42" s="13">
        <f t="shared" si="4"/>
        <v>3645818</v>
      </c>
      <c r="N42" s="13">
        <f t="shared" si="4"/>
        <v>3579542</v>
      </c>
    </row>
    <row r="43" spans="4:12" s="4" customFormat="1" ht="20.25" customHeight="1">
      <c r="D43" s="2"/>
      <c r="E43" s="2"/>
      <c r="F43" s="2"/>
      <c r="G43" s="2"/>
      <c r="H43" s="2"/>
      <c r="I43" s="2"/>
      <c r="J43" s="2"/>
      <c r="K43" s="2"/>
      <c r="L43" s="38"/>
    </row>
    <row r="44" spans="1:12" s="6" customFormat="1" ht="18">
      <c r="A44" s="5" t="s">
        <v>89</v>
      </c>
      <c r="D44" s="7"/>
      <c r="E44" s="19" t="s">
        <v>81</v>
      </c>
      <c r="F44" s="7"/>
      <c r="G44" s="7"/>
      <c r="H44" s="7"/>
      <c r="I44" s="7"/>
      <c r="J44" s="7"/>
      <c r="K44" s="7"/>
      <c r="L44" s="39"/>
    </row>
    <row r="45" spans="2:14" s="8" customFormat="1" ht="12.75">
      <c r="B45" s="8" t="s">
        <v>83</v>
      </c>
      <c r="C45" s="8" t="s">
        <v>85</v>
      </c>
      <c r="D45" s="8">
        <v>1997</v>
      </c>
      <c r="E45" s="8">
        <v>1998</v>
      </c>
      <c r="F45" s="8">
        <v>1999</v>
      </c>
      <c r="G45" s="8">
        <v>2000</v>
      </c>
      <c r="H45" s="8">
        <v>2001</v>
      </c>
      <c r="I45" s="8">
        <v>2002</v>
      </c>
      <c r="J45" s="8">
        <v>2003</v>
      </c>
      <c r="K45" s="8">
        <v>2004</v>
      </c>
      <c r="L45" s="40">
        <v>2005</v>
      </c>
      <c r="M45" s="8">
        <v>2006</v>
      </c>
      <c r="N45" s="40">
        <v>2007</v>
      </c>
    </row>
    <row r="46" spans="1:14" ht="12.75">
      <c r="A46" s="6"/>
      <c r="B46" s="4" t="s">
        <v>42</v>
      </c>
      <c r="C46" s="4" t="s">
        <v>52</v>
      </c>
      <c r="D46" s="1">
        <v>69200</v>
      </c>
      <c r="E46" s="1">
        <v>79399</v>
      </c>
      <c r="F46" s="1">
        <v>87063</v>
      </c>
      <c r="G46" s="1">
        <v>50079</v>
      </c>
      <c r="H46" s="1">
        <v>29412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3" t="s">
        <v>103</v>
      </c>
    </row>
    <row r="47" spans="1:14" ht="12.75">
      <c r="A47" s="6"/>
      <c r="B47" s="4" t="s">
        <v>42</v>
      </c>
      <c r="C47" s="4" t="s">
        <v>53</v>
      </c>
      <c r="D47" s="1">
        <v>15200</v>
      </c>
      <c r="E47" s="1">
        <v>14726</v>
      </c>
      <c r="F47" s="1">
        <v>19240</v>
      </c>
      <c r="G47" s="1">
        <v>22484</v>
      </c>
      <c r="H47" s="25" t="s">
        <v>93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3" t="s">
        <v>103</v>
      </c>
    </row>
    <row r="48" spans="1:14" ht="12.75">
      <c r="A48" s="6"/>
      <c r="B48" s="4" t="s">
        <v>9</v>
      </c>
      <c r="C48" s="4" t="s">
        <v>96</v>
      </c>
      <c r="D48" s="1">
        <v>0</v>
      </c>
      <c r="E48" s="1">
        <v>800</v>
      </c>
      <c r="F48" s="1">
        <v>0</v>
      </c>
      <c r="G48" s="1">
        <v>1586</v>
      </c>
      <c r="H48" s="1">
        <v>0</v>
      </c>
      <c r="I48" s="1">
        <v>1098</v>
      </c>
      <c r="J48" s="28">
        <v>0</v>
      </c>
      <c r="K48" s="28">
        <v>0</v>
      </c>
      <c r="L48" s="28">
        <v>0</v>
      </c>
      <c r="M48" s="28">
        <v>0</v>
      </c>
      <c r="N48" s="3" t="s">
        <v>103</v>
      </c>
    </row>
    <row r="49" spans="1:14" ht="12.75">
      <c r="A49" s="6"/>
      <c r="B49" s="4" t="s">
        <v>58</v>
      </c>
      <c r="C49" s="4" t="s">
        <v>59</v>
      </c>
      <c r="D49" s="1">
        <v>10000</v>
      </c>
      <c r="E49" s="1">
        <v>10300</v>
      </c>
      <c r="F49" s="1">
        <v>10500</v>
      </c>
      <c r="G49" s="1">
        <v>2400</v>
      </c>
      <c r="H49" s="1">
        <v>4400</v>
      </c>
      <c r="I49" s="1">
        <v>2000</v>
      </c>
      <c r="J49" s="1">
        <v>850</v>
      </c>
      <c r="K49" s="1">
        <v>0</v>
      </c>
      <c r="L49" s="1">
        <v>0</v>
      </c>
      <c r="M49" s="1">
        <v>0</v>
      </c>
      <c r="N49" s="3" t="s">
        <v>103</v>
      </c>
    </row>
    <row r="50" spans="1:14" ht="12.75">
      <c r="A50" s="6"/>
      <c r="B50" s="4" t="s">
        <v>58</v>
      </c>
      <c r="C50" s="4" t="s">
        <v>60</v>
      </c>
      <c r="D50" s="1">
        <v>1300</v>
      </c>
      <c r="E50" s="1">
        <v>2496</v>
      </c>
      <c r="F50" s="1">
        <v>2148</v>
      </c>
      <c r="G50" s="1">
        <v>1652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3" t="s">
        <v>103</v>
      </c>
    </row>
    <row r="51" spans="1:14" s="9" customFormat="1" ht="12.75">
      <c r="A51" s="6"/>
      <c r="B51" s="9" t="s">
        <v>77</v>
      </c>
      <c r="D51" s="10">
        <f aca="true" t="shared" si="5" ref="D51:M51">SUM(D46:D50)</f>
        <v>95700</v>
      </c>
      <c r="E51" s="10">
        <f t="shared" si="5"/>
        <v>107721</v>
      </c>
      <c r="F51" s="10">
        <f t="shared" si="5"/>
        <v>118951</v>
      </c>
      <c r="G51" s="10">
        <f t="shared" si="5"/>
        <v>78201</v>
      </c>
      <c r="H51" s="10">
        <f t="shared" si="5"/>
        <v>33812</v>
      </c>
      <c r="I51" s="10">
        <f t="shared" si="5"/>
        <v>3098</v>
      </c>
      <c r="J51" s="10">
        <f t="shared" si="5"/>
        <v>850</v>
      </c>
      <c r="K51" s="10">
        <f t="shared" si="5"/>
        <v>0</v>
      </c>
      <c r="L51" s="10">
        <f t="shared" si="5"/>
        <v>0</v>
      </c>
      <c r="M51" s="10">
        <f t="shared" si="5"/>
        <v>0</v>
      </c>
      <c r="N51" s="9">
        <v>0</v>
      </c>
    </row>
    <row r="52" spans="1:14" ht="12.75">
      <c r="A52" s="6"/>
      <c r="B52" s="4" t="s">
        <v>0</v>
      </c>
      <c r="C52" s="4" t="s">
        <v>43</v>
      </c>
      <c r="D52" s="1">
        <v>5435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193</v>
      </c>
      <c r="L52" s="1">
        <v>0</v>
      </c>
      <c r="M52" s="1">
        <v>0</v>
      </c>
      <c r="N52" s="3" t="s">
        <v>103</v>
      </c>
    </row>
    <row r="53" spans="1:14" ht="12.75">
      <c r="A53" s="6"/>
      <c r="B53" s="4" t="s">
        <v>4</v>
      </c>
      <c r="C53" s="4" t="s">
        <v>44</v>
      </c>
      <c r="D53" s="1">
        <v>75000</v>
      </c>
      <c r="E53" s="1">
        <v>74546</v>
      </c>
      <c r="F53" s="1">
        <v>75747</v>
      </c>
      <c r="G53" s="1">
        <v>60976</v>
      </c>
      <c r="H53" s="1">
        <v>21409</v>
      </c>
      <c r="I53" s="1">
        <v>430</v>
      </c>
      <c r="J53" s="29" t="s">
        <v>98</v>
      </c>
      <c r="K53" s="36">
        <v>0</v>
      </c>
      <c r="L53" s="1">
        <v>0</v>
      </c>
      <c r="M53" s="1">
        <v>0</v>
      </c>
      <c r="N53" s="3" t="s">
        <v>103</v>
      </c>
    </row>
    <row r="54" spans="1:14" ht="51">
      <c r="A54" s="6"/>
      <c r="B54" s="4" t="s">
        <v>4</v>
      </c>
      <c r="C54" s="4" t="s">
        <v>45</v>
      </c>
      <c r="D54" s="1">
        <v>87200</v>
      </c>
      <c r="E54" s="1">
        <v>88432</v>
      </c>
      <c r="F54" s="1">
        <v>96270</v>
      </c>
      <c r="G54" s="1">
        <v>14554</v>
      </c>
      <c r="H54" s="27" t="s">
        <v>95</v>
      </c>
      <c r="I54" s="26" t="s">
        <v>101</v>
      </c>
      <c r="J54" s="30" t="s">
        <v>99</v>
      </c>
      <c r="K54" s="1">
        <v>20</v>
      </c>
      <c r="L54" s="1">
        <v>0</v>
      </c>
      <c r="M54" s="3" t="s">
        <v>103</v>
      </c>
      <c r="N54" s="49" t="s">
        <v>103</v>
      </c>
    </row>
    <row r="55" spans="1:14" ht="12.75">
      <c r="A55" s="6"/>
      <c r="B55" s="4" t="s">
        <v>4</v>
      </c>
      <c r="C55" s="4" t="s">
        <v>46</v>
      </c>
      <c r="D55" s="1">
        <v>14800</v>
      </c>
      <c r="E55" s="1">
        <v>15299</v>
      </c>
      <c r="F55" s="1">
        <v>17270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N55" s="3" t="s">
        <v>103</v>
      </c>
    </row>
    <row r="56" spans="1:14" ht="12.75">
      <c r="A56" s="6"/>
      <c r="B56" s="4" t="s">
        <v>4</v>
      </c>
      <c r="C56" s="4" t="s">
        <v>47</v>
      </c>
      <c r="D56" s="1">
        <v>4300</v>
      </c>
      <c r="E56" s="1">
        <v>7503</v>
      </c>
      <c r="F56" s="1">
        <v>4500</v>
      </c>
      <c r="G56" s="1">
        <v>6265</v>
      </c>
      <c r="H56" s="25" t="s">
        <v>94</v>
      </c>
      <c r="I56" s="25" t="s">
        <v>92</v>
      </c>
      <c r="J56" s="29" t="s">
        <v>100</v>
      </c>
      <c r="K56" s="1">
        <v>0</v>
      </c>
      <c r="L56" s="1">
        <v>0</v>
      </c>
      <c r="M56" s="1">
        <v>0</v>
      </c>
      <c r="N56" s="3" t="s">
        <v>103</v>
      </c>
    </row>
    <row r="57" spans="1:14" ht="12.75">
      <c r="A57" s="6"/>
      <c r="B57" s="4" t="s">
        <v>4</v>
      </c>
      <c r="C57" s="4" t="s">
        <v>48</v>
      </c>
      <c r="D57" s="1">
        <v>0</v>
      </c>
      <c r="E57" s="1">
        <v>0</v>
      </c>
      <c r="F57" s="1">
        <v>1275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3" t="s">
        <v>103</v>
      </c>
    </row>
    <row r="58" spans="1:14" ht="12.75">
      <c r="A58" s="6"/>
      <c r="B58" s="4" t="s">
        <v>49</v>
      </c>
      <c r="C58" s="4" t="s">
        <v>50</v>
      </c>
      <c r="D58" s="1">
        <v>35094</v>
      </c>
      <c r="E58" s="1">
        <v>47061</v>
      </c>
      <c r="F58" s="1">
        <v>18897</v>
      </c>
      <c r="G58" s="1">
        <v>23509</v>
      </c>
      <c r="H58" s="1">
        <v>5303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3" t="s">
        <v>103</v>
      </c>
    </row>
    <row r="59" spans="1:14" ht="12.75">
      <c r="A59" s="6"/>
      <c r="B59" s="4" t="s">
        <v>49</v>
      </c>
      <c r="C59" s="4" t="s">
        <v>51</v>
      </c>
      <c r="D59" s="1">
        <v>19758</v>
      </c>
      <c r="E59" s="1">
        <v>12396</v>
      </c>
      <c r="F59" s="1">
        <v>14000</v>
      </c>
      <c r="G59" s="1">
        <v>679</v>
      </c>
      <c r="H59" s="1">
        <v>223</v>
      </c>
      <c r="I59" s="1">
        <v>127</v>
      </c>
      <c r="J59" s="1">
        <v>0</v>
      </c>
      <c r="K59" s="1">
        <v>0</v>
      </c>
      <c r="L59" s="1">
        <v>0</v>
      </c>
      <c r="M59" s="1">
        <v>0</v>
      </c>
      <c r="N59" s="3" t="s">
        <v>103</v>
      </c>
    </row>
    <row r="60" spans="1:14" ht="12.75">
      <c r="A60" s="6"/>
      <c r="B60" s="4" t="s">
        <v>15</v>
      </c>
      <c r="C60" s="4" t="s">
        <v>61</v>
      </c>
      <c r="D60" s="1">
        <v>19849</v>
      </c>
      <c r="E60" s="1">
        <v>18500</v>
      </c>
      <c r="F60" s="1">
        <v>29100</v>
      </c>
      <c r="G60" s="1">
        <v>4885</v>
      </c>
      <c r="H60" s="1">
        <v>5387</v>
      </c>
      <c r="I60" s="1">
        <v>4315</v>
      </c>
      <c r="J60" s="1">
        <v>763</v>
      </c>
      <c r="K60" s="1">
        <v>0</v>
      </c>
      <c r="L60" s="1">
        <v>0</v>
      </c>
      <c r="M60" s="3">
        <v>383</v>
      </c>
      <c r="N60" s="3" t="s">
        <v>103</v>
      </c>
    </row>
    <row r="61" spans="1:14" ht="12.75">
      <c r="A61" s="6"/>
      <c r="B61" s="4" t="s">
        <v>62</v>
      </c>
      <c r="C61" s="4" t="s">
        <v>63</v>
      </c>
      <c r="D61" s="1">
        <v>30500</v>
      </c>
      <c r="E61" s="1">
        <v>32444</v>
      </c>
      <c r="F61" s="1">
        <v>36324</v>
      </c>
      <c r="G61" s="1">
        <v>40992</v>
      </c>
      <c r="H61" s="1">
        <v>26410</v>
      </c>
      <c r="I61" s="1">
        <v>21320</v>
      </c>
      <c r="J61" s="1">
        <v>15570</v>
      </c>
      <c r="K61" s="1">
        <v>7639</v>
      </c>
      <c r="L61" s="34">
        <v>8073</v>
      </c>
      <c r="M61" s="1">
        <v>0</v>
      </c>
      <c r="N61" s="3" t="s">
        <v>103</v>
      </c>
    </row>
    <row r="62" spans="1:14" ht="12.75">
      <c r="A62" s="6"/>
      <c r="B62" s="4" t="s">
        <v>23</v>
      </c>
      <c r="C62" s="4" t="s">
        <v>67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3">
        <v>703</v>
      </c>
    </row>
    <row r="63" spans="1:14" ht="12.75">
      <c r="A63" s="6"/>
      <c r="B63" s="4" t="s">
        <v>23</v>
      </c>
      <c r="C63" s="4" t="s">
        <v>68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3" t="s">
        <v>103</v>
      </c>
    </row>
    <row r="64" spans="1:14" ht="12.75">
      <c r="A64" s="6"/>
      <c r="B64" s="4" t="s">
        <v>23</v>
      </c>
      <c r="C64" s="4" t="s">
        <v>69</v>
      </c>
      <c r="D64" s="1">
        <v>0</v>
      </c>
      <c r="E64" s="1">
        <v>303</v>
      </c>
      <c r="F64" s="1">
        <v>0</v>
      </c>
      <c r="G64" s="1">
        <v>9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3" t="s">
        <v>103</v>
      </c>
    </row>
    <row r="65" spans="1:14" s="9" customFormat="1" ht="12.75">
      <c r="A65" s="6"/>
      <c r="B65" s="9" t="s">
        <v>86</v>
      </c>
      <c r="D65" s="10">
        <f>SUM(D52:D64)</f>
        <v>291936</v>
      </c>
      <c r="E65" s="10">
        <f>SUM(E52:E64)</f>
        <v>296484</v>
      </c>
      <c r="F65" s="10">
        <f>SUM(F52:F64)</f>
        <v>293383</v>
      </c>
      <c r="G65" s="10">
        <f>SUM(G52:G64)</f>
        <v>151869</v>
      </c>
      <c r="H65" s="10">
        <f>SUM(H52:H64)+26268</f>
        <v>85000</v>
      </c>
      <c r="I65" s="10">
        <f>SUM(I52:I64)+8787</f>
        <v>34979</v>
      </c>
      <c r="J65" s="10">
        <f>SUM(J52:J64)+7108</f>
        <v>23441</v>
      </c>
      <c r="K65" s="10">
        <f>SUM(K52:K64)</f>
        <v>7852</v>
      </c>
      <c r="L65" s="10">
        <f>SUM(L52:L64)</f>
        <v>8073</v>
      </c>
      <c r="M65" s="10">
        <f>SUM(M52:M64)</f>
        <v>383</v>
      </c>
      <c r="N65" s="10">
        <f>SUM(N52:N64)</f>
        <v>703</v>
      </c>
    </row>
    <row r="66" spans="1:14" ht="12.75">
      <c r="A66" s="6"/>
      <c r="B66" s="4" t="s">
        <v>13</v>
      </c>
      <c r="C66" s="4" t="s">
        <v>54</v>
      </c>
      <c r="D66" s="1">
        <v>12500</v>
      </c>
      <c r="E66" s="1">
        <v>14003</v>
      </c>
      <c r="F66" s="1">
        <v>11990</v>
      </c>
      <c r="G66" s="1">
        <v>10000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3" t="s">
        <v>103</v>
      </c>
    </row>
    <row r="67" spans="1:14" ht="12.75">
      <c r="A67" s="6"/>
      <c r="B67" s="4" t="s">
        <v>13</v>
      </c>
      <c r="C67" s="4" t="s">
        <v>55</v>
      </c>
      <c r="D67" s="1">
        <v>4118</v>
      </c>
      <c r="E67" s="1">
        <v>3082</v>
      </c>
      <c r="F67" s="1">
        <v>4858</v>
      </c>
      <c r="G67" s="1">
        <v>3580</v>
      </c>
      <c r="H67" s="1">
        <v>6381</v>
      </c>
      <c r="I67" s="1">
        <v>6733</v>
      </c>
      <c r="J67" s="1">
        <v>1690</v>
      </c>
      <c r="K67" s="1">
        <v>2626</v>
      </c>
      <c r="L67" s="34">
        <v>3480</v>
      </c>
      <c r="M67" s="3">
        <v>3525</v>
      </c>
      <c r="N67" s="3">
        <v>370</v>
      </c>
    </row>
    <row r="68" spans="1:14" ht="12.75">
      <c r="A68" s="6"/>
      <c r="B68" s="4" t="s">
        <v>13</v>
      </c>
      <c r="C68" s="4" t="s">
        <v>56</v>
      </c>
      <c r="D68" s="1">
        <v>22625</v>
      </c>
      <c r="E68" s="1">
        <v>31766</v>
      </c>
      <c r="F68" s="1">
        <v>21212</v>
      </c>
      <c r="G68" s="1">
        <v>18847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3" t="s">
        <v>103</v>
      </c>
    </row>
    <row r="69" spans="1:14" ht="12.75">
      <c r="A69" s="6"/>
      <c r="B69" s="4" t="s">
        <v>13</v>
      </c>
      <c r="C69" s="4" t="s">
        <v>57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3" t="s">
        <v>103</v>
      </c>
    </row>
    <row r="70" spans="1:14" ht="12.75">
      <c r="A70" s="6"/>
      <c r="B70" s="4" t="s">
        <v>20</v>
      </c>
      <c r="C70" s="4" t="s">
        <v>64</v>
      </c>
      <c r="D70" s="1">
        <v>0</v>
      </c>
      <c r="E70" s="1">
        <v>972</v>
      </c>
      <c r="F70" s="1">
        <v>1151</v>
      </c>
      <c r="G70" s="1">
        <v>0</v>
      </c>
      <c r="H70" s="1">
        <v>0</v>
      </c>
      <c r="I70" s="1">
        <v>3000</v>
      </c>
      <c r="J70" s="1">
        <v>0</v>
      </c>
      <c r="K70" s="1">
        <v>0</v>
      </c>
      <c r="L70" s="1">
        <v>0</v>
      </c>
      <c r="M70" s="1">
        <v>0</v>
      </c>
      <c r="N70" s="3" t="s">
        <v>103</v>
      </c>
    </row>
    <row r="71" spans="1:14" ht="12.75">
      <c r="A71" s="6"/>
      <c r="B71" s="4" t="s">
        <v>65</v>
      </c>
      <c r="C71" s="4" t="s">
        <v>66</v>
      </c>
      <c r="D71" s="1">
        <v>1094</v>
      </c>
      <c r="E71" s="1">
        <v>566</v>
      </c>
      <c r="F71" s="1">
        <v>854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3" t="s">
        <v>103</v>
      </c>
    </row>
    <row r="72" spans="1:14" ht="12.75">
      <c r="A72" s="6"/>
      <c r="B72" s="4" t="s">
        <v>25</v>
      </c>
      <c r="C72" s="4" t="s">
        <v>70</v>
      </c>
      <c r="D72" s="1">
        <v>0</v>
      </c>
      <c r="E72" s="1">
        <v>383</v>
      </c>
      <c r="F72" s="1">
        <v>0</v>
      </c>
      <c r="G72" s="1">
        <v>103</v>
      </c>
      <c r="H72" s="1">
        <v>0</v>
      </c>
      <c r="I72" s="1">
        <v>0</v>
      </c>
      <c r="J72" s="1">
        <v>0</v>
      </c>
      <c r="K72" s="1">
        <v>276</v>
      </c>
      <c r="L72" s="34">
        <v>38</v>
      </c>
      <c r="M72" s="3">
        <v>1006</v>
      </c>
      <c r="N72" s="3">
        <v>422</v>
      </c>
    </row>
    <row r="73" spans="1:14" ht="12.75">
      <c r="A73" s="6"/>
      <c r="B73" s="4" t="s">
        <v>74</v>
      </c>
      <c r="C73" s="4" t="s">
        <v>75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3" t="s">
        <v>103</v>
      </c>
    </row>
    <row r="74" spans="1:14" ht="12.75">
      <c r="A74" s="6"/>
      <c r="B74" s="4" t="s">
        <v>74</v>
      </c>
      <c r="C74" s="4" t="s">
        <v>76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3" t="s">
        <v>103</v>
      </c>
    </row>
    <row r="75" spans="1:14" s="9" customFormat="1" ht="12.75">
      <c r="A75" s="6"/>
      <c r="B75" s="9" t="s">
        <v>87</v>
      </c>
      <c r="D75" s="10">
        <f aca="true" t="shared" si="6" ref="D75:N75">SUM(D66:D74)</f>
        <v>40337</v>
      </c>
      <c r="E75" s="10">
        <f t="shared" si="6"/>
        <v>50772</v>
      </c>
      <c r="F75" s="10">
        <f t="shared" si="6"/>
        <v>40065</v>
      </c>
      <c r="G75" s="10">
        <f t="shared" si="6"/>
        <v>32530</v>
      </c>
      <c r="H75" s="10">
        <f t="shared" si="6"/>
        <v>6381</v>
      </c>
      <c r="I75" s="10">
        <f t="shared" si="6"/>
        <v>9733</v>
      </c>
      <c r="J75" s="10">
        <f t="shared" si="6"/>
        <v>1690</v>
      </c>
      <c r="K75" s="10">
        <f t="shared" si="6"/>
        <v>2902</v>
      </c>
      <c r="L75" s="10">
        <f t="shared" si="6"/>
        <v>3518</v>
      </c>
      <c r="M75" s="10">
        <f t="shared" si="6"/>
        <v>4531</v>
      </c>
      <c r="N75" s="10">
        <f t="shared" si="6"/>
        <v>792</v>
      </c>
    </row>
    <row r="76" spans="1:14" ht="12.75">
      <c r="A76" s="6"/>
      <c r="B76" s="4" t="s">
        <v>27</v>
      </c>
      <c r="C76" s="4" t="s">
        <v>71</v>
      </c>
      <c r="D76" s="1">
        <v>46429</v>
      </c>
      <c r="E76" s="1">
        <v>46788</v>
      </c>
      <c r="F76" s="1">
        <v>47348</v>
      </c>
      <c r="G76" s="1">
        <v>53369</v>
      </c>
      <c r="H76" s="1">
        <v>28762</v>
      </c>
      <c r="I76" s="1">
        <v>3590</v>
      </c>
      <c r="J76" s="1">
        <v>6508</v>
      </c>
      <c r="K76" s="1">
        <v>0</v>
      </c>
      <c r="L76" s="34">
        <v>2</v>
      </c>
      <c r="M76" s="1">
        <v>0</v>
      </c>
      <c r="N76" s="3" t="s">
        <v>103</v>
      </c>
    </row>
    <row r="77" spans="1:14" ht="12.75">
      <c r="A77" s="6"/>
      <c r="B77" s="4" t="s">
        <v>27</v>
      </c>
      <c r="C77" s="4" t="s">
        <v>72</v>
      </c>
      <c r="D77" s="1">
        <v>77093</v>
      </c>
      <c r="E77" s="1">
        <v>73612</v>
      </c>
      <c r="F77" s="1">
        <v>76005</v>
      </c>
      <c r="G77" s="1">
        <v>72652</v>
      </c>
      <c r="H77" s="1">
        <v>49253</v>
      </c>
      <c r="I77" s="1">
        <v>47898</v>
      </c>
      <c r="J77" s="1">
        <v>36683</v>
      </c>
      <c r="K77" s="1">
        <v>19444</v>
      </c>
      <c r="L77" s="34">
        <v>11320</v>
      </c>
      <c r="M77" s="1">
        <v>0</v>
      </c>
      <c r="N77" s="3" t="s">
        <v>103</v>
      </c>
    </row>
    <row r="78" spans="1:14" ht="12.75">
      <c r="A78" s="6"/>
      <c r="B78" s="4" t="s">
        <v>27</v>
      </c>
      <c r="C78" s="4" t="s">
        <v>73</v>
      </c>
      <c r="D78" s="1">
        <v>10860</v>
      </c>
      <c r="E78" s="1">
        <v>11007</v>
      </c>
      <c r="F78" s="1">
        <v>10611</v>
      </c>
      <c r="G78" s="1">
        <v>2096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3" t="s">
        <v>103</v>
      </c>
    </row>
    <row r="79" spans="1:14" s="9" customFormat="1" ht="12.75">
      <c r="A79" s="6"/>
      <c r="B79" s="9" t="s">
        <v>78</v>
      </c>
      <c r="D79" s="10">
        <f aca="true" t="shared" si="7" ref="D79:M79">SUM(D76:D78)</f>
        <v>134382</v>
      </c>
      <c r="E79" s="10">
        <f t="shared" si="7"/>
        <v>131407</v>
      </c>
      <c r="F79" s="10">
        <f t="shared" si="7"/>
        <v>133964</v>
      </c>
      <c r="G79" s="10">
        <f t="shared" si="7"/>
        <v>128117</v>
      </c>
      <c r="H79" s="10">
        <f t="shared" si="7"/>
        <v>78015</v>
      </c>
      <c r="I79" s="10">
        <f t="shared" si="7"/>
        <v>51488</v>
      </c>
      <c r="J79" s="10">
        <f t="shared" si="7"/>
        <v>43191</v>
      </c>
      <c r="K79" s="10">
        <f t="shared" si="7"/>
        <v>19444</v>
      </c>
      <c r="L79" s="10">
        <f t="shared" si="7"/>
        <v>11322</v>
      </c>
      <c r="M79" s="10">
        <f t="shared" si="7"/>
        <v>0</v>
      </c>
      <c r="N79" s="9">
        <v>0</v>
      </c>
    </row>
    <row r="80" spans="1:12" s="4" customFormat="1" ht="12.75">
      <c r="A80" s="6"/>
      <c r="D80" s="2"/>
      <c r="E80" s="2"/>
      <c r="F80" s="2"/>
      <c r="G80" s="2"/>
      <c r="H80" s="2"/>
      <c r="I80" s="2"/>
      <c r="J80" s="2"/>
      <c r="L80" s="38"/>
    </row>
    <row r="81" spans="2:14" s="6" customFormat="1" ht="24.75" customHeight="1">
      <c r="B81" s="47" t="s">
        <v>84</v>
      </c>
      <c r="C81" s="48"/>
      <c r="D81" s="7">
        <f aca="true" t="shared" si="8" ref="D81:N81">D79+D75+D65+D51</f>
        <v>562355</v>
      </c>
      <c r="E81" s="7">
        <f t="shared" si="8"/>
        <v>586384</v>
      </c>
      <c r="F81" s="7">
        <f t="shared" si="8"/>
        <v>586363</v>
      </c>
      <c r="G81" s="7">
        <f t="shared" si="8"/>
        <v>390717</v>
      </c>
      <c r="H81" s="7">
        <f t="shared" si="8"/>
        <v>203208</v>
      </c>
      <c r="I81" s="7">
        <f t="shared" si="8"/>
        <v>99298</v>
      </c>
      <c r="J81" s="7">
        <f t="shared" si="8"/>
        <v>69172</v>
      </c>
      <c r="K81" s="7">
        <f t="shared" si="8"/>
        <v>30198</v>
      </c>
      <c r="L81" s="7">
        <f t="shared" si="8"/>
        <v>22913</v>
      </c>
      <c r="M81" s="7">
        <f t="shared" si="8"/>
        <v>4914</v>
      </c>
      <c r="N81" s="7">
        <f t="shared" si="8"/>
        <v>1495</v>
      </c>
    </row>
    <row r="82" spans="2:12" s="24" customFormat="1" ht="24.75" customHeight="1">
      <c r="B82" s="43" t="s">
        <v>91</v>
      </c>
      <c r="C82" s="44"/>
      <c r="D82" s="19"/>
      <c r="E82" s="19"/>
      <c r="F82" s="19"/>
      <c r="G82" s="19"/>
      <c r="H82" s="19">
        <v>16165</v>
      </c>
      <c r="I82" s="19">
        <v>14988</v>
      </c>
      <c r="J82" s="19">
        <v>18249</v>
      </c>
      <c r="K82" s="19">
        <v>3333</v>
      </c>
      <c r="L82" s="41"/>
    </row>
    <row r="83" spans="3:10" s="4" customFormat="1" ht="12.75">
      <c r="C83" s="23"/>
      <c r="E83" s="2"/>
      <c r="F83" s="2"/>
      <c r="G83" s="2"/>
      <c r="H83" s="2"/>
      <c r="I83" s="2"/>
      <c r="J83" s="2"/>
    </row>
    <row r="84" spans="3:10" s="4" customFormat="1" ht="12.75">
      <c r="C84" s="23"/>
      <c r="E84" s="2"/>
      <c r="F84" s="2"/>
      <c r="G84" s="2"/>
      <c r="H84" s="2"/>
      <c r="I84" s="2"/>
      <c r="J84" s="2"/>
    </row>
    <row r="85" spans="4:10" s="4" customFormat="1" ht="12.75">
      <c r="D85" s="2"/>
      <c r="E85" s="2"/>
      <c r="F85" s="2"/>
      <c r="G85" s="2"/>
      <c r="H85" s="2"/>
      <c r="I85" s="2"/>
      <c r="J85" s="2"/>
    </row>
    <row r="86" spans="4:10" s="4" customFormat="1" ht="12.75">
      <c r="D86" s="2"/>
      <c r="E86" s="2"/>
      <c r="F86" s="2"/>
      <c r="G86" s="2"/>
      <c r="H86" s="2"/>
      <c r="I86" s="2"/>
      <c r="J86" s="2"/>
    </row>
    <row r="95" ht="12.75"/>
    <row r="96" ht="12.75"/>
    <row r="97" ht="12.75"/>
    <row r="98" ht="12.75"/>
    <row r="99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mergeCells count="3">
    <mergeCell ref="B82:C82"/>
    <mergeCell ref="B42:C42"/>
    <mergeCell ref="B81:C81"/>
  </mergeCells>
  <printOptions/>
  <pageMargins left="0.18" right="0.31" top="0.5905511811023623" bottom="0.5905511811023623" header="0.5118110236220472" footer="0.5118110236220472"/>
  <pageSetup cellComments="asDisplayed" fitToHeight="1" fitToWidth="1" horizontalDpi="600" verticalDpi="600" orientation="portrait" paperSize="9" scale="94" r:id="rId3"/>
  <rowBreaks count="2" manualBreakCount="2">
    <brk id="42" max="12" man="1"/>
    <brk id="8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Kettler Rolf</dc:creator>
  <cp:keywords/>
  <dc:description/>
  <cp:lastModifiedBy>Schellenberger Andreas</cp:lastModifiedBy>
  <cp:lastPrinted>2008-06-02T07:44:52Z</cp:lastPrinted>
  <dcterms:created xsi:type="dcterms:W3CDTF">2001-12-19T10:35:59Z</dcterms:created>
  <dcterms:modified xsi:type="dcterms:W3CDTF">2009-04-21T09:29:02Z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COO.2002.100.7.2413572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Abfallstatistik 2006 / 2007-00012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12</vt:lpwstr>
  </property>
  <property fmtid="{D5CDD505-2E9C-101B-9397-08002B2CF9AE}" pid="7" name="FSC#COOELAK@1.1001:FileRefOU">
    <vt:lpwstr>Abfall und Rohstoffe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Sehr geehrter Herr Hügi Hügi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Abfall und Rohstoffe (ABRO)</vt:lpwstr>
  </property>
  <property fmtid="{D5CDD505-2E9C-101B-9397-08002B2CF9AE}" pid="16" name="FSC#COOELAK@1.1001:CreatedAt">
    <vt:lpwstr>30.03.2007 12:29:11</vt:lpwstr>
  </property>
  <property fmtid="{D5CDD505-2E9C-101B-9397-08002B2CF9AE}" pid="17" name="FSC#COOELAK@1.1001:OU">
    <vt:lpwstr>Abfall und Rohstoffe (ABRO)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*COO.2002.100.7.1956047*</vt:lpwstr>
  </property>
  <property fmtid="{D5CDD505-2E9C-101B-9397-08002B2CF9AE}" pid="20" name="FSC#ELAKGOV@1.1001:ExternalRef">
    <vt:lpwstr/>
  </property>
  <property fmtid="{D5CDD505-2E9C-101B-9397-08002B2CF9AE}" pid="21" name="FSC#COOELAK@1.1001:OwnerFaxExtension">
    <vt:lpwstr/>
  </property>
  <property fmtid="{D5CDD505-2E9C-101B-9397-08002B2CF9AE}" pid="22" name="FSC#COOELAK@1.1001:RefBarCode">
    <vt:lpwstr>*Statistik 2006*</vt:lpwstr>
  </property>
  <property fmtid="{D5CDD505-2E9C-101B-9397-08002B2CF9AE}" pid="23" name="FSC#COOELAK@1.1001:FileRefBarCode">
    <vt:lpwstr>*Abfallstatistik 2006 / 2007-00012*</vt:lpwstr>
  </property>
  <property fmtid="{D5CDD505-2E9C-101B-9397-08002B2CF9AE}" pid="24" name="FSC#COOELAK@1.1001:ExternalRef">
    <vt:lpwstr/>
  </property>
  <property fmtid="{D5CDD505-2E9C-101B-9397-08002B2CF9AE}" pid="25" name="FSC#COOELAK@1.1001:IncomingNumber">
    <vt:lpwstr/>
  </property>
  <property fmtid="{D5CDD505-2E9C-101B-9397-08002B2CF9AE}" pid="26" name="FSC#COOELAK@1.1001:IncomingSubject">
    <vt:lpwstr/>
  </property>
  <property fmtid="{D5CDD505-2E9C-101B-9397-08002B2CF9AE}" pid="27" name="FSC#COOELAK@1.1001:ProcessResponsible">
    <vt:lpwstr>Hügi, Michael</vt:lpwstr>
  </property>
  <property fmtid="{D5CDD505-2E9C-101B-9397-08002B2CF9AE}" pid="28" name="FSC#COOELAK@1.1001:ProcessResponsiblePhone">
    <vt:lpwstr/>
  </property>
  <property fmtid="{D5CDD505-2E9C-101B-9397-08002B2CF9AE}" pid="29" name="FSC#COOELAK@1.1001:ProcessResponsibleMail">
    <vt:lpwstr/>
  </property>
  <property fmtid="{D5CDD505-2E9C-101B-9397-08002B2CF9AE}" pid="30" name="FSC#COOELAK@1.1001:ProcessResponsibleFax">
    <vt:lpwstr/>
  </property>
  <property fmtid="{D5CDD505-2E9C-101B-9397-08002B2CF9AE}" pid="31" name="FSC#COOELAK@1.1001:ApproverFirstName">
    <vt:lpwstr/>
  </property>
  <property fmtid="{D5CDD505-2E9C-101B-9397-08002B2CF9AE}" pid="32" name="FSC#COOELAK@1.1001:ApproverSurName">
    <vt:lpwstr/>
  </property>
  <property fmtid="{D5CDD505-2E9C-101B-9397-08002B2CF9AE}" pid="33" name="FSC#COOELAK@1.1001:ApproverTitle">
    <vt:lpwstr/>
  </property>
  <property fmtid="{D5CDD505-2E9C-101B-9397-08002B2CF9AE}" pid="34" name="FSC#COOELAK@1.1001:ExternalDate">
    <vt:lpwstr/>
  </property>
  <property fmtid="{D5CDD505-2E9C-101B-9397-08002B2CF9AE}" pid="35" name="FSC#COOELAK@1.1001:SettlementApprovedAt">
    <vt:lpwstr/>
  </property>
  <property fmtid="{D5CDD505-2E9C-101B-9397-08002B2CF9AE}" pid="36" name="FSC#COOELAK@1.1001:BaseNumber">
    <vt:lpwstr>2007-00012</vt:lpwstr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  <property fmtid="{D5CDD505-2E9C-101B-9397-08002B2CF9AE}" pid="42" name="_AdHocReviewCycleID">
    <vt:i4>1105548685</vt:i4>
  </property>
  <property fmtid="{D5CDD505-2E9C-101B-9397-08002B2CF9AE}" pid="43" name="_EmailSubject">
    <vt:lpwstr>NIR</vt:lpwstr>
  </property>
  <property fmtid="{D5CDD505-2E9C-101B-9397-08002B2CF9AE}" pid="44" name="_AuthorEmail">
    <vt:lpwstr>sophie.hoehn@bafu.admin.ch</vt:lpwstr>
  </property>
  <property fmtid="{D5CDD505-2E9C-101B-9397-08002B2CF9AE}" pid="45" name="_AuthorEmailDisplayName">
    <vt:lpwstr>Hoehn Sophie BAFU</vt:lpwstr>
  </property>
  <property fmtid="{D5CDD505-2E9C-101B-9397-08002B2CF9AE}" pid="46" name="_ReviewingToolsShownOnce">
    <vt:lpwstr/>
  </property>
</Properties>
</file>