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06" windowWidth="23460" windowHeight="12740" activeTab="0"/>
  </bookViews>
  <sheets>
    <sheet name="Fomular" sheetId="1" r:id="rId1"/>
  </sheets>
  <definedNames/>
  <calcPr fullCalcOnLoad="1"/>
</workbook>
</file>

<file path=xl/sharedStrings.xml><?xml version="1.0" encoding="utf-8"?>
<sst xmlns="http://schemas.openxmlformats.org/spreadsheetml/2006/main" count="67" uniqueCount="61">
  <si>
    <t>CHF</t>
  </si>
  <si>
    <t>Parametri:</t>
  </si>
  <si>
    <t>costi di smaltimento per tonnellata</t>
  </si>
  <si>
    <t>CHF/tonnellata</t>
  </si>
  <si>
    <t>tonnellate</t>
  </si>
  <si>
    <t>numero di mesi fino alla conferma dello smaltimento</t>
  </si>
  <si>
    <t>mesi</t>
  </si>
  <si>
    <t>costi di trasporto per tonnellata</t>
  </si>
  <si>
    <t>CHF/tonnellata</t>
  </si>
  <si>
    <t>CHF</t>
  </si>
  <si>
    <t>per autocarro (25 t)</t>
  </si>
  <si>
    <t>per treno (800 t)</t>
  </si>
  <si>
    <t>per nave (1400 t)</t>
  </si>
  <si>
    <t>quantità parziale con supplemento di sicurezza</t>
  </si>
  <si>
    <t>tonnellate</t>
  </si>
  <si>
    <t>CHF</t>
  </si>
  <si>
    <t>Fattore di</t>
  </si>
  <si>
    <t>Fattore</t>
  </si>
  <si>
    <t>CS =</t>
  </si>
  <si>
    <t>CT =</t>
  </si>
  <si>
    <t>CA =</t>
  </si>
  <si>
    <t>QN =</t>
  </si>
  <si>
    <t>NM =</t>
  </si>
  <si>
    <t>QP =</t>
  </si>
  <si>
    <t>SG =</t>
  </si>
  <si>
    <t>Inserire i dati p.f.</t>
  </si>
  <si>
    <t>Calcolo automatico</t>
  </si>
  <si>
    <r>
      <rPr>
        <b/>
        <sz val="10"/>
        <color indexed="8"/>
        <rFont val="Arial"/>
        <family val="2"/>
      </rPr>
      <t>QN:</t>
    </r>
    <r>
      <rPr>
        <sz val="10"/>
        <color indexed="8"/>
        <rFont val="Arial"/>
        <family val="2"/>
      </rPr>
      <t xml:space="preserve"> deve essere indicata la quantità richiesta riportata nel campo 5 del modulo di notifica. Se la durata richiesta è superiore a un anno, va indicata la quantità prevista per ogni anno.</t>
    </r>
  </si>
  <si>
    <t>autocarri o vagoni (A), treno completo (T) o nave (N)</t>
  </si>
  <si>
    <t>quantità annuale notificata</t>
  </si>
  <si>
    <t>nell'ambito dell'esportazione di rifiuti</t>
  </si>
  <si>
    <t>Istruzioni per il calcolo della somma di garanzia</t>
  </si>
  <si>
    <r>
      <rPr>
        <b/>
        <sz val="10"/>
        <color indexed="8"/>
        <rFont val="Arial"/>
        <family val="2"/>
      </rPr>
      <t>CT:</t>
    </r>
    <r>
      <rPr>
        <sz val="10"/>
        <color indexed="8"/>
        <rFont val="Arial"/>
        <family val="2"/>
      </rPr>
      <t xml:space="preserve"> con costi di trasporto si intendono i costi presumibili per il ritorno dei rifiuti all'azienda fornitrice. </t>
    </r>
  </si>
  <si>
    <t>SOMMA DI GARANZIA</t>
  </si>
  <si>
    <t>costi aggiuntivi o costi per il deposito intermedio</t>
  </si>
  <si>
    <t>Spiegazioni sui campi obbligatori (campi gialli)</t>
  </si>
  <si>
    <r>
      <rPr>
        <b/>
        <sz val="10"/>
        <color indexed="8"/>
        <rFont val="Arial"/>
        <family val="2"/>
      </rPr>
      <t>CS:</t>
    </r>
    <r>
      <rPr>
        <sz val="10"/>
        <color indexed="8"/>
        <rFont val="Arial"/>
        <family val="2"/>
      </rPr>
      <t xml:space="preserve"> di regola devono essere indicati i costi che risulterebbero in caso di smaltimento in Svizzera. Se non è possibile uno smaltimento in Svizzera, possono essere indicati i costi effettivi convenuti con l'impresa di smaltimento. Se i rifiuti hanno un valore di mercato positivo, va indicato CHF 0.--. </t>
    </r>
  </si>
  <si>
    <t>Per i rifiuti menzionati di seguito si presuppongono i costi di smaltimento seguenti: pneumatici fuori uso: CHF 120.--/t (senza rigommatura); veicoli fuori uso, componenti elettroniche di apparecchiature (p. es. circuiti stampati), cavi usati, oli e grassi commestibili, rifiuti di legno: CHF 0.--/t.</t>
  </si>
  <si>
    <r>
      <rPr>
        <b/>
        <sz val="10"/>
        <color indexed="8"/>
        <rFont val="Arial"/>
        <family val="2"/>
      </rPr>
      <t>NM:</t>
    </r>
    <r>
      <rPr>
        <sz val="10"/>
        <color indexed="8"/>
        <rFont val="Arial"/>
        <family val="2"/>
      </rPr>
      <t xml:space="preserve"> deve essere indicato il numero di mesi entro i quali l'impresa di smaltimento estera si impegna contrattualmente a confermare lo smaltimento. Se vengono stabiliti termini più brevi, va comunque indicata una durata minima di 2 mesi. Ne sono esclusi i tipi di rifiuti seguenti: pneumatici fuori uso destinati alla rigommatura, veicoli fuori uso, componenti elettroniche di apparecchiature (p. es. circuiti stampati), cavi usati (senza cavi interrati), oli e grassi commestibili, rifiuti di legno. Per questi tipi di rifiuti è possibile indicare 0 mesi.</t>
    </r>
  </si>
  <si>
    <t>Spiegazioni sui calcoli (campi blu e rossi)</t>
  </si>
  <si>
    <t>merci pericolose (inserire «1» per «no» o «2» per «sì»)</t>
  </si>
  <si>
    <r>
      <rPr>
        <b/>
        <sz val="10"/>
        <color indexed="8"/>
        <rFont val="Arial"/>
        <family val="2"/>
      </rPr>
      <t>CA:</t>
    </r>
    <r>
      <rPr>
        <sz val="10"/>
        <color indexed="8"/>
        <rFont val="Arial"/>
        <family val="2"/>
      </rPr>
      <t xml:space="preserve"> per il calcolo dei costi aggiuntivi o dei costi di deposito intermedio occorre fornire indicazioni sul mezzo di trasporto utilizzato e sulla classificazione dei rifiuti secondo il diritto in materia di trasporto di merci pericolose (ADR/SDR,RID/RSD). Occorre inoltre distinguere fra trasporto con autocarri o singoli vagoni ferroviari (A), treni completi (T) o navigazione interna (N). </t>
    </r>
  </si>
  <si>
    <r>
      <rPr>
        <b/>
        <sz val="10"/>
        <color indexed="8"/>
        <rFont val="Arial"/>
        <family val="2"/>
      </rPr>
      <t>CA:</t>
    </r>
    <r>
      <rPr>
        <sz val="10"/>
        <color indexed="8"/>
        <rFont val="Arial"/>
        <family val="2"/>
      </rPr>
      <t xml:space="preserve"> i costi aggiuntivi includono i costi relativi a un eventuale deposito intermedio di 180 giorni e alle necessarie analisi. Determinante in primo luogo è la quantità massima trasportata in una settimana. In tal senso si tiene conto della quantità notificata e del carico utile del mezzo di trasporto utilizzato. Per i costi relativi al deposito intermedio si distingue se si tratta di merci pericolose oppure no. Per i costi di analisi viene indicato un importo forfettario. </t>
    </r>
  </si>
  <si>
    <r>
      <t>QP:</t>
    </r>
    <r>
      <rPr>
        <sz val="10"/>
        <color indexed="8"/>
        <rFont val="Arial"/>
        <family val="2"/>
      </rPr>
      <t xml:space="preserve"> se nel contratto di smaltimento viene stabilito che le prove di smaltimento vengono presentate entro un periodo di tempo inferiore ai 12 mesi, è possibile assicurare la quantità parziale corrispondente. Per il calcolo della quantità parziale si aggiunge ogni volta 1 mese di riserva.                                                        QP = QN/12 x (NM + 1)</t>
    </r>
  </si>
  <si>
    <r>
      <rPr>
        <b/>
        <sz val="10"/>
        <rFont val="Arial"/>
        <family val="2"/>
      </rPr>
      <t>SG:</t>
    </r>
    <r>
      <rPr>
        <sz val="10"/>
        <rFont val="Arial"/>
        <family val="2"/>
      </rPr>
      <t xml:space="preserve"> la somma di garanzia corrisponde alla quantità parziale di rifiuti con supplemento di sicurezza moltiplicata per i costi di smaltimento + la quantità parziale di rifiuti con supplemento di sicurezza moltiplicata per i costi di trasporto + i costi aggiuntivi.                                                                                        SG = (CS x QP) + (CT x QP) + CA</t>
    </r>
  </si>
  <si>
    <t>capacità t</t>
  </si>
  <si>
    <t>pericolo</t>
  </si>
  <si>
    <t>quantità settimanale t</t>
  </si>
  <si>
    <t>minimum 1 tragitto</t>
  </si>
  <si>
    <t>1 tragitto &lt; quantità &lt; QN</t>
  </si>
  <si>
    <t>CA</t>
  </si>
  <si>
    <t>ATTENZIONE: il calcolo die costi aggiuntivi é da nascondere per la presentazione pubblica</t>
  </si>
  <si>
    <t>(colorare di bianco)</t>
  </si>
  <si>
    <t>Analisi (forfait) CHF</t>
  </si>
  <si>
    <t>stoccaggio CHF / t</t>
  </si>
  <si>
    <t>Stato: 1° Novembre 2014</t>
  </si>
  <si>
    <t>CA pe calcolo</t>
  </si>
  <si>
    <t xml:space="preserve">Notifica: </t>
  </si>
  <si>
    <t>(da compilare)</t>
  </si>
  <si>
    <t>CH00</t>
  </si>
  <si>
    <t xml:space="preserve">Somma di garanzia = (CS x QP) + (CT x QP) + CA = </t>
  </si>
</sst>
</file>

<file path=xl/styles.xml><?xml version="1.0" encoding="utf-8"?>
<styleSheet xmlns="http://schemas.openxmlformats.org/spreadsheetml/2006/main">
  <numFmts count="3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0.0"/>
    <numFmt numFmtId="179" formatCode="0.0%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[$-807]dddd\,\ d\.\ mmmm\ yyyy"/>
    <numFmt numFmtId="185" formatCode="_-* #,##0\ _D_M_-;\-* #,##0\ _D_M_-;_-* &quot;-&quot;??\ _D_M_-;_-@_-"/>
  </numFmts>
  <fonts count="46">
    <font>
      <sz val="10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2">
    <xf numFmtId="0" fontId="0" fillId="0" borderId="0" xfId="0" applyAlignment="1">
      <alignment/>
    </xf>
    <xf numFmtId="3" fontId="0" fillId="33" borderId="10" xfId="0" applyNumberFormat="1" applyFill="1" applyBorder="1" applyAlignment="1" applyProtection="1">
      <alignment/>
      <protection hidden="1" locked="0"/>
    </xf>
    <xf numFmtId="1" fontId="0" fillId="33" borderId="10" xfId="0" applyNumberFormat="1" applyFill="1" applyBorder="1" applyAlignment="1" applyProtection="1">
      <alignment/>
      <protection hidden="1" locked="0"/>
    </xf>
    <xf numFmtId="0" fontId="0" fillId="33" borderId="10" xfId="0" applyFont="1" applyFill="1" applyBorder="1" applyAlignment="1" applyProtection="1">
      <alignment horizontal="right"/>
      <protection hidden="1" locked="0"/>
    </xf>
    <xf numFmtId="1" fontId="0" fillId="33" borderId="10" xfId="0" applyNumberFormat="1" applyFont="1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2" xfId="0" applyBorder="1" applyAlignment="1" applyProtection="1">
      <alignment horizontal="right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0" fontId="29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3" fontId="0" fillId="34" borderId="10" xfId="0" applyNumberFormat="1" applyFill="1" applyBorder="1" applyAlignment="1" applyProtection="1">
      <alignment/>
      <protection hidden="1"/>
    </xf>
    <xf numFmtId="0" fontId="29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/>
      <protection hidden="1"/>
    </xf>
    <xf numFmtId="3" fontId="3" fillId="35" borderId="16" xfId="0" applyNumberFormat="1" applyFont="1" applyFill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8" xfId="0" applyBorder="1" applyAlignment="1" applyProtection="1">
      <alignment horizontal="right"/>
      <protection hidden="1"/>
    </xf>
    <xf numFmtId="0" fontId="0" fillId="0" borderId="19" xfId="0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left" wrapText="1"/>
      <protection hidden="1"/>
    </xf>
    <xf numFmtId="0" fontId="8" fillId="0" borderId="0" xfId="0" applyFont="1" applyAlignment="1" applyProtection="1">
      <alignment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vertical="top" wrapText="1"/>
      <protection hidden="1"/>
    </xf>
    <xf numFmtId="0" fontId="9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3" fillId="0" borderId="0" xfId="0" applyFont="1" applyBorder="1" applyAlignment="1" applyProtection="1">
      <alignment/>
      <protection hidden="1"/>
    </xf>
    <xf numFmtId="0" fontId="45" fillId="0" borderId="0" xfId="0" applyFont="1" applyFill="1" applyAlignment="1" applyProtection="1">
      <alignment vertical="center" wrapText="1"/>
      <protection hidden="1"/>
    </xf>
    <xf numFmtId="0" fontId="29" fillId="0" borderId="0" xfId="0" applyFont="1" applyAlignment="1" applyProtection="1">
      <alignment horizontal="left" vertical="center"/>
      <protection hidden="1"/>
    </xf>
    <xf numFmtId="0" fontId="29" fillId="0" borderId="0" xfId="0" applyFont="1" applyFill="1" applyAlignment="1" applyProtection="1">
      <alignment/>
      <protection hidden="1"/>
    </xf>
    <xf numFmtId="3" fontId="43" fillId="0" borderId="0" xfId="0" applyNumberFormat="1" applyFont="1" applyFill="1" applyBorder="1" applyAlignment="1" applyProtection="1">
      <alignment/>
      <protection hidden="1"/>
    </xf>
    <xf numFmtId="0" fontId="43" fillId="0" borderId="0" xfId="0" applyFont="1" applyFill="1" applyBorder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178" fontId="29" fillId="0" borderId="0" xfId="0" applyNumberFormat="1" applyFont="1" applyAlignment="1" applyProtection="1">
      <alignment/>
      <protection hidden="1"/>
    </xf>
    <xf numFmtId="185" fontId="29" fillId="0" borderId="0" xfId="47" applyNumberFormat="1" applyFont="1" applyAlignment="1" applyProtection="1">
      <alignment horizontal="left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 wrapText="1"/>
      <protection hidden="1"/>
    </xf>
    <xf numFmtId="0" fontId="7" fillId="33" borderId="0" xfId="0" applyFont="1" applyFill="1" applyAlignment="1" applyProtection="1">
      <alignment horizontal="left" vertical="center" wrapText="1"/>
      <protection hidden="1"/>
    </xf>
    <xf numFmtId="0" fontId="12" fillId="33" borderId="0" xfId="0" applyFont="1" applyFill="1" applyAlignment="1" applyProtection="1">
      <alignment horizontal="left" vertical="center"/>
      <protection hidden="1"/>
    </xf>
    <xf numFmtId="0" fontId="7" fillId="33" borderId="0" xfId="0" applyFont="1" applyFill="1" applyAlignment="1" applyProtection="1">
      <alignment horizontal="center" vertical="center" wrapText="1"/>
      <protection hidden="1" locked="0"/>
    </xf>
    <xf numFmtId="0" fontId="3" fillId="0" borderId="20" xfId="0" applyFont="1" applyBorder="1" applyAlignment="1" applyProtection="1">
      <alignment horizontal="right"/>
      <protection hidden="1"/>
    </xf>
    <xf numFmtId="3" fontId="3" fillId="0" borderId="21" xfId="0" applyNumberFormat="1" applyFont="1" applyBorder="1" applyAlignment="1" applyProtection="1">
      <alignment/>
      <protection hidden="1"/>
    </xf>
    <xf numFmtId="0" fontId="7" fillId="33" borderId="0" xfId="0" applyFont="1" applyFill="1" applyAlignment="1" applyProtection="1">
      <alignment horizontal="center" vertical="center"/>
      <protection hidden="1" locked="0"/>
    </xf>
    <xf numFmtId="0" fontId="9" fillId="0" borderId="0" xfId="0" applyFont="1" applyAlignment="1" applyProtection="1">
      <alignment horizontal="left" vertical="top" wrapText="1"/>
      <protection hidden="1"/>
    </xf>
    <xf numFmtId="0" fontId="9" fillId="0" borderId="0" xfId="0" applyFont="1" applyFill="1" applyAlignment="1" applyProtection="1">
      <alignment vertical="top" wrapText="1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11" fillId="0" borderId="0" xfId="0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wrapText="1"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3" fillId="0" borderId="20" xfId="0" applyFont="1" applyBorder="1" applyAlignment="1" applyProtection="1">
      <alignment/>
      <protection hidden="1"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11</xdr:col>
      <xdr:colOff>0</xdr:colOff>
      <xdr:row>3</xdr:row>
      <xdr:rowOff>0</xdr:rowOff>
    </xdr:to>
    <xdr:pic>
      <xdr:nvPicPr>
        <xdr:cNvPr id="1" name="Picture 3" descr="Bundeslogo_RGB_pos_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2562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tabSelected="1" zoomScalePageLayoutView="0" workbookViewId="0" topLeftCell="A1">
      <selection activeCell="R10" sqref="R10"/>
    </sheetView>
  </sheetViews>
  <sheetFormatPr defaultColWidth="11.421875" defaultRowHeight="12.75"/>
  <cols>
    <col min="1" max="1" width="4.00390625" style="5" customWidth="1"/>
    <col min="2" max="2" width="3.00390625" style="5" customWidth="1"/>
    <col min="3" max="3" width="3.8515625" style="5" customWidth="1"/>
    <col min="4" max="4" width="4.421875" style="5" customWidth="1"/>
    <col min="5" max="5" width="3.28125" style="5" customWidth="1"/>
    <col min="6" max="6" width="4.00390625" style="5" customWidth="1"/>
    <col min="7" max="7" width="2.8515625" style="5" customWidth="1"/>
    <col min="8" max="11" width="3.421875" style="5" customWidth="1"/>
    <col min="12" max="12" width="11.140625" style="5" customWidth="1"/>
    <col min="13" max="13" width="7.8515625" style="5" customWidth="1"/>
    <col min="14" max="14" width="11.421875" style="5" customWidth="1"/>
    <col min="15" max="15" width="6.7109375" style="7" customWidth="1"/>
    <col min="16" max="16" width="6.57421875" style="5" customWidth="1"/>
    <col min="17" max="17" width="8.00390625" style="5" customWidth="1"/>
    <col min="18" max="18" width="9.8515625" style="5" customWidth="1"/>
    <col min="19" max="19" width="11.421875" style="24" customWidth="1"/>
    <col min="20" max="20" width="6.140625" style="24" customWidth="1"/>
    <col min="21" max="21" width="10.28125" style="24" customWidth="1"/>
    <col min="22" max="22" width="17.140625" style="24" customWidth="1"/>
    <col min="23" max="23" width="17.00390625" style="24" customWidth="1"/>
    <col min="24" max="24" width="8.140625" style="24" customWidth="1"/>
    <col min="25" max="26" width="11.421875" style="24" customWidth="1"/>
    <col min="27" max="27" width="3.7109375" style="24" customWidth="1"/>
    <col min="28" max="28" width="17.28125" style="24" customWidth="1"/>
    <col min="29" max="29" width="11.421875" style="24" customWidth="1"/>
    <col min="30" max="16384" width="11.421875" style="5" customWidth="1"/>
  </cols>
  <sheetData>
    <row r="1" spans="15:20" ht="21" customHeight="1">
      <c r="O1" s="52" t="s">
        <v>57</v>
      </c>
      <c r="P1" s="53"/>
      <c r="Q1" s="53"/>
      <c r="R1" s="53"/>
      <c r="S1" s="44"/>
      <c r="T1" s="45"/>
    </row>
    <row r="2" spans="15:20" ht="13.5" customHeight="1">
      <c r="O2" s="56" t="s">
        <v>59</v>
      </c>
      <c r="P2" s="59"/>
      <c r="Q2" s="59"/>
      <c r="R2" s="59"/>
      <c r="S2" s="44"/>
      <c r="T2" s="45"/>
    </row>
    <row r="3" spans="15:20" ht="18.75" customHeight="1">
      <c r="O3" s="55" t="s">
        <v>58</v>
      </c>
      <c r="P3" s="54"/>
      <c r="Q3" s="54"/>
      <c r="R3" s="54"/>
      <c r="S3" s="44"/>
      <c r="T3" s="45"/>
    </row>
    <row r="4" ht="18">
      <c r="A4" s="6" t="s">
        <v>31</v>
      </c>
    </row>
    <row r="5" spans="1:29" s="9" customFormat="1" ht="18">
      <c r="A5" s="8" t="s">
        <v>30</v>
      </c>
      <c r="O5" s="10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</row>
    <row r="7" spans="1:15" ht="12.75">
      <c r="A7" s="11"/>
      <c r="N7" s="11"/>
      <c r="O7" s="5"/>
    </row>
    <row r="8" ht="8.25" customHeight="1" thickBot="1">
      <c r="O8" s="5"/>
    </row>
    <row r="9" spans="1:14" ht="20.25" customHeight="1" thickBot="1">
      <c r="A9" s="67" t="s">
        <v>60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9"/>
      <c r="M9" s="57" t="s">
        <v>0</v>
      </c>
      <c r="N9" s="58">
        <f>N30</f>
        <v>0</v>
      </c>
    </row>
    <row r="10" ht="8.25" customHeight="1"/>
    <row r="11" ht="12">
      <c r="Q11" s="12"/>
    </row>
    <row r="12" spans="1:18" ht="12.75">
      <c r="A12" s="13" t="s">
        <v>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/>
      <c r="P12" s="14"/>
      <c r="Q12" s="14"/>
      <c r="R12" s="16"/>
    </row>
    <row r="13" spans="1:18" ht="3.75" customHeight="1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18"/>
      <c r="Q13" s="18"/>
      <c r="R13" s="20"/>
    </row>
    <row r="14" spans="1:18" ht="12">
      <c r="A14" s="21" t="s">
        <v>18</v>
      </c>
      <c r="B14" s="22"/>
      <c r="C14" s="18" t="s">
        <v>2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"/>
      <c r="O14" s="23" t="s">
        <v>3</v>
      </c>
      <c r="P14" s="18"/>
      <c r="Q14" s="18" t="s">
        <v>25</v>
      </c>
      <c r="R14" s="20"/>
    </row>
    <row r="15" spans="1:18" ht="12">
      <c r="A15" s="21"/>
      <c r="B15" s="2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3"/>
      <c r="P15" s="18"/>
      <c r="Q15" s="18"/>
      <c r="R15" s="20"/>
    </row>
    <row r="16" spans="1:19" ht="12.75">
      <c r="A16" s="21" t="s">
        <v>21</v>
      </c>
      <c r="B16" s="22"/>
      <c r="C16" s="25" t="s">
        <v>29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"/>
      <c r="O16" s="23" t="s">
        <v>4</v>
      </c>
      <c r="P16" s="18"/>
      <c r="Q16" s="18" t="s">
        <v>25</v>
      </c>
      <c r="R16" s="20"/>
      <c r="S16" s="49" t="s">
        <v>51</v>
      </c>
    </row>
    <row r="17" spans="1:19" ht="12.75">
      <c r="A17" s="21"/>
      <c r="B17" s="22"/>
      <c r="C17" s="25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3"/>
      <c r="P17" s="18"/>
      <c r="Q17" s="18"/>
      <c r="R17" s="20"/>
      <c r="S17" s="49" t="s">
        <v>52</v>
      </c>
    </row>
    <row r="18" spans="1:18" ht="12">
      <c r="A18" s="21" t="s">
        <v>22</v>
      </c>
      <c r="B18" s="22"/>
      <c r="C18" s="25" t="s">
        <v>5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"/>
      <c r="O18" s="26" t="s">
        <v>6</v>
      </c>
      <c r="P18" s="18"/>
      <c r="Q18" s="18" t="s">
        <v>25</v>
      </c>
      <c r="R18" s="20"/>
    </row>
    <row r="19" spans="1:18" ht="12">
      <c r="A19" s="21"/>
      <c r="B19" s="22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2"/>
      <c r="O19" s="23"/>
      <c r="P19" s="18"/>
      <c r="Q19" s="18"/>
      <c r="R19" s="20"/>
    </row>
    <row r="20" spans="1:23" ht="12">
      <c r="A20" s="21" t="s">
        <v>19</v>
      </c>
      <c r="B20" s="22"/>
      <c r="C20" s="18" t="s">
        <v>7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"/>
      <c r="O20" s="23" t="s">
        <v>8</v>
      </c>
      <c r="P20" s="18"/>
      <c r="Q20" s="18" t="s">
        <v>25</v>
      </c>
      <c r="R20" s="20"/>
      <c r="V20" s="24" t="s">
        <v>16</v>
      </c>
      <c r="W20" s="24" t="s">
        <v>17</v>
      </c>
    </row>
    <row r="21" spans="1:26" ht="12">
      <c r="A21" s="21"/>
      <c r="B21" s="22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3"/>
      <c r="P21" s="18"/>
      <c r="Q21" s="18"/>
      <c r="R21" s="20"/>
      <c r="Y21" s="24" t="s">
        <v>47</v>
      </c>
      <c r="Z21" s="24" t="s">
        <v>47</v>
      </c>
    </row>
    <row r="22" spans="1:29" ht="12">
      <c r="A22" s="21" t="s">
        <v>20</v>
      </c>
      <c r="B22" s="22"/>
      <c r="C22" s="25" t="s">
        <v>34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7">
        <f>IF($C$23="a",$AC$23,IF($C$23="t",$AC$24,$AC$25))</f>
        <v>0</v>
      </c>
      <c r="O22" s="23" t="s">
        <v>9</v>
      </c>
      <c r="P22" s="18"/>
      <c r="Q22" s="25" t="s">
        <v>26</v>
      </c>
      <c r="R22" s="20"/>
      <c r="U22" s="24" t="s">
        <v>45</v>
      </c>
      <c r="V22" s="24" t="s">
        <v>54</v>
      </c>
      <c r="W22" s="24" t="s">
        <v>53</v>
      </c>
      <c r="X22" s="24" t="s">
        <v>46</v>
      </c>
      <c r="Y22" s="24" t="s">
        <v>48</v>
      </c>
      <c r="Z22" s="24" t="s">
        <v>49</v>
      </c>
      <c r="AB22" s="24" t="s">
        <v>50</v>
      </c>
      <c r="AC22" s="24" t="s">
        <v>56</v>
      </c>
    </row>
    <row r="23" spans="1:29" ht="12">
      <c r="A23" s="21"/>
      <c r="B23" s="22"/>
      <c r="C23" s="3"/>
      <c r="D23" s="25" t="s">
        <v>28</v>
      </c>
      <c r="E23" s="18"/>
      <c r="F23" s="18"/>
      <c r="G23" s="18"/>
      <c r="H23" s="18"/>
      <c r="I23" s="18"/>
      <c r="J23" s="18"/>
      <c r="K23" s="18"/>
      <c r="L23" s="18"/>
      <c r="M23" s="18"/>
      <c r="N23" s="47"/>
      <c r="O23" s="28"/>
      <c r="P23" s="18"/>
      <c r="Q23" s="25"/>
      <c r="R23" s="20"/>
      <c r="S23" s="24" t="s">
        <v>10</v>
      </c>
      <c r="U23" s="24">
        <v>25</v>
      </c>
      <c r="V23" s="24">
        <v>100</v>
      </c>
      <c r="W23" s="24">
        <v>500</v>
      </c>
      <c r="X23" s="24">
        <f>IF($C$25=1,1,2)</f>
        <v>2</v>
      </c>
      <c r="Y23" s="50">
        <f>IF($N$16/52&gt;U23,$N$16/52,U23)</f>
        <v>25</v>
      </c>
      <c r="Z23" s="50">
        <f>IF(Y23&lt;$N$16,Y23,$N$16)</f>
        <v>0</v>
      </c>
      <c r="AB23" s="51">
        <f>(Z23*V23*X23)+W23</f>
        <v>500</v>
      </c>
      <c r="AC23" s="24">
        <f>IF((V23*Z23*X23)&gt;1,AB23,0)</f>
        <v>0</v>
      </c>
    </row>
    <row r="24" spans="1:29" ht="12">
      <c r="A24" s="21"/>
      <c r="B24" s="22"/>
      <c r="C24" s="22"/>
      <c r="D24" s="25"/>
      <c r="E24" s="18"/>
      <c r="F24" s="18"/>
      <c r="G24" s="18"/>
      <c r="H24" s="18"/>
      <c r="I24" s="18"/>
      <c r="J24" s="18"/>
      <c r="K24" s="18"/>
      <c r="L24" s="18"/>
      <c r="M24" s="18"/>
      <c r="N24" s="48"/>
      <c r="O24" s="28"/>
      <c r="P24" s="18"/>
      <c r="Q24" s="25"/>
      <c r="R24" s="20"/>
      <c r="S24" s="24" t="s">
        <v>11</v>
      </c>
      <c r="U24" s="24">
        <v>800</v>
      </c>
      <c r="V24" s="24">
        <v>100</v>
      </c>
      <c r="W24" s="24">
        <v>500</v>
      </c>
      <c r="X24" s="24">
        <f>IF($C$25=1,1,2)</f>
        <v>2</v>
      </c>
      <c r="Y24" s="50">
        <f>IF($N$16/52&gt;U24,$N$16/52,U24)</f>
        <v>800</v>
      </c>
      <c r="Z24" s="50">
        <f>IF(Y24&lt;$N$16,Y24,$N$16)</f>
        <v>0</v>
      </c>
      <c r="AB24" s="51">
        <f>(Z24*V24*X24)+W24</f>
        <v>500</v>
      </c>
      <c r="AC24" s="24">
        <f>IF((V24*Z24*X24)&gt;1,AB24,0)</f>
        <v>0</v>
      </c>
    </row>
    <row r="25" spans="1:29" ht="12">
      <c r="A25" s="21"/>
      <c r="B25" s="22"/>
      <c r="C25" s="4"/>
      <c r="D25" s="25" t="s">
        <v>40</v>
      </c>
      <c r="E25" s="18"/>
      <c r="F25" s="18"/>
      <c r="G25" s="18"/>
      <c r="H25" s="18"/>
      <c r="I25" s="18"/>
      <c r="J25" s="18"/>
      <c r="K25" s="18"/>
      <c r="L25" s="18"/>
      <c r="M25" s="18"/>
      <c r="N25" s="47"/>
      <c r="O25" s="28"/>
      <c r="P25" s="18"/>
      <c r="Q25" s="25"/>
      <c r="R25" s="20"/>
      <c r="S25" s="24" t="s">
        <v>12</v>
      </c>
      <c r="U25" s="24">
        <v>1400</v>
      </c>
      <c r="V25" s="24">
        <v>100</v>
      </c>
      <c r="W25" s="24">
        <v>500</v>
      </c>
      <c r="X25" s="24">
        <f>IF($C$25=1,1,2)</f>
        <v>2</v>
      </c>
      <c r="Y25" s="50">
        <f>IF($N$16/52&gt;U25,$N$16/52,U25)</f>
        <v>1400</v>
      </c>
      <c r="Z25" s="50">
        <f>IF(Y25&lt;$N$16,Y25,$N$16)</f>
        <v>0</v>
      </c>
      <c r="AB25" s="51">
        <f>(Z25*V25*X25)+W25</f>
        <v>500</v>
      </c>
      <c r="AC25" s="24">
        <f>IF((V25*Z25*X25)&gt;1,AB25,0)</f>
        <v>0</v>
      </c>
    </row>
    <row r="26" spans="1:18" ht="12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43"/>
      <c r="O26" s="23"/>
      <c r="P26" s="18"/>
      <c r="R26" s="20"/>
    </row>
    <row r="27" spans="1:18" ht="12">
      <c r="A27" s="17" t="s">
        <v>23</v>
      </c>
      <c r="B27" s="18"/>
      <c r="C27" s="25" t="s">
        <v>13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7">
        <f>IF(N18&gt;=12,N16,N16/12*(N18+1))</f>
        <v>0</v>
      </c>
      <c r="O27" s="23" t="s">
        <v>14</v>
      </c>
      <c r="P27" s="18"/>
      <c r="Q27" s="25" t="s">
        <v>26</v>
      </c>
      <c r="R27" s="20"/>
    </row>
    <row r="28" spans="1:18" ht="12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3"/>
      <c r="P28" s="18"/>
      <c r="Q28" s="18"/>
      <c r="R28" s="20"/>
    </row>
    <row r="29" spans="1:18" ht="12.75" thickBo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3"/>
      <c r="P29" s="18"/>
      <c r="Q29" s="18"/>
      <c r="R29" s="20"/>
    </row>
    <row r="30" spans="1:18" ht="13.5" thickBot="1">
      <c r="A30" s="17" t="s">
        <v>24</v>
      </c>
      <c r="B30" s="18"/>
      <c r="C30" s="29" t="s">
        <v>33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30">
        <f>(N14*N27)+(N20*N27)+N22</f>
        <v>0</v>
      </c>
      <c r="O30" s="23" t="s">
        <v>15</v>
      </c>
      <c r="P30" s="18"/>
      <c r="Q30" s="25" t="s">
        <v>26</v>
      </c>
      <c r="R30" s="20"/>
    </row>
    <row r="31" spans="1:18" ht="10.5" customHeight="1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3"/>
      <c r="P31" s="32"/>
      <c r="Q31" s="32"/>
      <c r="R31" s="34"/>
    </row>
    <row r="32" spans="1:18" ht="6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  <c r="P32" s="18"/>
      <c r="Q32" s="18"/>
      <c r="R32" s="18"/>
    </row>
    <row r="33" spans="1:18" ht="1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  <c r="P33" s="18"/>
      <c r="Q33" s="18"/>
      <c r="R33" s="18"/>
    </row>
    <row r="34" spans="1:18" ht="12.75">
      <c r="A34" s="35" t="s">
        <v>35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  <c r="P34" s="18"/>
      <c r="Q34" s="18"/>
      <c r="R34" s="18"/>
    </row>
    <row r="35" ht="6.75" customHeight="1"/>
    <row r="36" spans="1:18" ht="42.75" customHeight="1">
      <c r="A36" s="60" t="s">
        <v>36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 ht="39" customHeight="1">
      <c r="A37" s="60" t="s">
        <v>37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 ht="6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ht="30.75" customHeight="1">
      <c r="A39" s="60" t="s">
        <v>27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</row>
    <row r="40" ht="6.75" customHeight="1"/>
    <row r="41" spans="1:18" ht="69" customHeight="1">
      <c r="A41" s="61" t="s">
        <v>38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</row>
    <row r="42" ht="6.75" customHeight="1"/>
    <row r="43" spans="1:18" ht="12.75" customHeight="1">
      <c r="A43" s="70" t="s">
        <v>32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</row>
    <row r="44" ht="6.75" customHeight="1">
      <c r="A44" s="37"/>
    </row>
    <row r="45" spans="1:18" ht="51.75" customHeight="1">
      <c r="A45" s="61" t="s">
        <v>41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</row>
    <row r="46" ht="6.75" customHeight="1"/>
    <row r="47" spans="1:18" ht="12.75">
      <c r="A47" s="35"/>
      <c r="B47" s="38"/>
      <c r="C47" s="38"/>
      <c r="D47" s="38"/>
      <c r="E47" s="38"/>
      <c r="R47" s="42" t="s">
        <v>55</v>
      </c>
    </row>
    <row r="48" spans="1:5" ht="12.75">
      <c r="A48" s="35"/>
      <c r="B48" s="38"/>
      <c r="C48" s="38"/>
      <c r="D48" s="38"/>
      <c r="E48" s="38"/>
    </row>
    <row r="49" spans="1:5" ht="12.75">
      <c r="A49" s="35"/>
      <c r="B49" s="38"/>
      <c r="C49" s="38"/>
      <c r="D49" s="38"/>
      <c r="E49" s="38"/>
    </row>
    <row r="50" spans="1:5" ht="12.75">
      <c r="A50" s="35"/>
      <c r="B50" s="38"/>
      <c r="C50" s="38"/>
      <c r="D50" s="38"/>
      <c r="E50" s="38"/>
    </row>
    <row r="51" spans="1:5" ht="12.75">
      <c r="A51" s="35"/>
      <c r="B51" s="38"/>
      <c r="C51" s="38"/>
      <c r="D51" s="38"/>
      <c r="E51" s="38"/>
    </row>
    <row r="52" spans="1:5" ht="12.75">
      <c r="A52" s="35"/>
      <c r="B52" s="38"/>
      <c r="C52" s="38"/>
      <c r="D52" s="38"/>
      <c r="E52" s="38"/>
    </row>
    <row r="53" spans="1:5" ht="12.75">
      <c r="A53" s="35" t="s">
        <v>39</v>
      </c>
      <c r="B53" s="38"/>
      <c r="C53" s="38"/>
      <c r="D53" s="38"/>
      <c r="E53" s="38"/>
    </row>
    <row r="54" spans="1:5" ht="6.75" customHeight="1">
      <c r="A54" s="35"/>
      <c r="B54" s="38"/>
      <c r="C54" s="38"/>
      <c r="D54" s="38"/>
      <c r="E54" s="38"/>
    </row>
    <row r="55" spans="1:18" ht="12">
      <c r="A55" s="65" t="s">
        <v>42</v>
      </c>
      <c r="B55" s="65"/>
      <c r="C55" s="65"/>
      <c r="D55" s="65"/>
      <c r="E55" s="65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</row>
    <row r="56" spans="1:18" ht="42.75" customHeight="1">
      <c r="A56" s="65"/>
      <c r="B56" s="65"/>
      <c r="C56" s="65"/>
      <c r="D56" s="65"/>
      <c r="E56" s="65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</row>
    <row r="57" spans="1:5" ht="6.75" customHeight="1">
      <c r="A57" s="35"/>
      <c r="B57" s="38"/>
      <c r="C57" s="38"/>
      <c r="D57" s="38"/>
      <c r="E57" s="38"/>
    </row>
    <row r="58" spans="1:18" ht="12">
      <c r="A58" s="62" t="s">
        <v>43</v>
      </c>
      <c r="B58" s="63"/>
      <c r="C58" s="63"/>
      <c r="D58" s="63"/>
      <c r="E58" s="63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</row>
    <row r="59" spans="1:18" ht="27" customHeight="1">
      <c r="A59" s="63"/>
      <c r="B59" s="63"/>
      <c r="C59" s="63"/>
      <c r="D59" s="63"/>
      <c r="E59" s="63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5" ht="6.75" customHeight="1">
      <c r="A60" s="39"/>
      <c r="B60" s="39"/>
      <c r="C60" s="39"/>
      <c r="D60" s="39"/>
      <c r="E60" s="39"/>
    </row>
    <row r="61" spans="1:18" ht="12">
      <c r="A61" s="66" t="s">
        <v>44</v>
      </c>
      <c r="B61" s="66"/>
      <c r="C61" s="66"/>
      <c r="D61" s="66"/>
      <c r="E61" s="66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2">
      <c r="A62" s="66"/>
      <c r="B62" s="66"/>
      <c r="C62" s="66"/>
      <c r="D62" s="66"/>
      <c r="E62" s="66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spans="1:18" ht="12">
      <c r="A63" s="66"/>
      <c r="B63" s="66"/>
      <c r="C63" s="66"/>
      <c r="D63" s="66"/>
      <c r="E63" s="66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</row>
    <row r="64" spans="2:5" ht="9" customHeight="1">
      <c r="B64" s="40"/>
      <c r="C64" s="40"/>
      <c r="D64" s="40"/>
      <c r="E64" s="41"/>
    </row>
    <row r="65" ht="12">
      <c r="R65" s="42"/>
    </row>
  </sheetData>
  <sheetProtection password="9AFD" sheet="1"/>
  <protectedRanges>
    <protectedRange password="CB6F" sqref="N14 N16 N18 N20 N22:N25" name="bafu sperre aufhebend"/>
  </protectedRanges>
  <mergeCells count="11">
    <mergeCell ref="A39:R39"/>
    <mergeCell ref="P2:R2"/>
    <mergeCell ref="A37:R37"/>
    <mergeCell ref="A45:R45"/>
    <mergeCell ref="A58:R59"/>
    <mergeCell ref="A55:R56"/>
    <mergeCell ref="A61:R63"/>
    <mergeCell ref="A9:L9"/>
    <mergeCell ref="A36:R36"/>
    <mergeCell ref="A41:R41"/>
    <mergeCell ref="A43:R43"/>
  </mergeCells>
  <dataValidations count="2">
    <dataValidation type="whole" operator="greaterThanOrEqual" allowBlank="1" showInputMessage="1" showErrorMessage="1" errorTitle="numero intero" error="numero intero, minimo 0" sqref="N14 N20">
      <formula1>0</formula1>
    </dataValidation>
    <dataValidation operator="greaterThanOrEqual" allowBlank="1" errorTitle="numero intero" error="numero intero, al minimo 2" sqref="N18"/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Chiresa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</dc:creator>
  <cp:keywords/>
  <dc:description/>
  <cp:lastModifiedBy>u80718663</cp:lastModifiedBy>
  <cp:lastPrinted>2014-04-15T13:58:50Z</cp:lastPrinted>
  <dcterms:created xsi:type="dcterms:W3CDTF">2003-08-21T07:27:19Z</dcterms:created>
  <dcterms:modified xsi:type="dcterms:W3CDTF">2014-11-14T07:28:48Z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-1387156154</vt:i4>
  </property>
  <property fmtid="{D5CDD505-2E9C-101B-9397-08002B2CF9AE}" pid="3" name="_EmailSubject">
    <vt:lpwstr>Berechnung Sicherheitsleistung</vt:lpwstr>
  </property>
  <property fmtid="{D5CDD505-2E9C-101B-9397-08002B2CF9AE}" pid="4" name="_AuthorEmail">
    <vt:lpwstr>info@chiresa.ch</vt:lpwstr>
  </property>
  <property fmtid="{D5CDD505-2E9C-101B-9397-08002B2CF9AE}" pid="5" name="_AuthorEmailDisplayName">
    <vt:lpwstr>Karin Hauri</vt:lpwstr>
  </property>
  <property fmtid="{D5CDD505-2E9C-101B-9397-08002B2CF9AE}" pid="6" name="_ReviewingToolsShownOnce">
    <vt:lpwstr/>
  </property>
  <property fmtid="{D5CDD505-2E9C-101B-9397-08002B2CF9AE}" pid="7" name="FSC#COOSYSTEM@1.1:Container">
    <vt:lpwstr>COO.2002.100.7.6601459</vt:lpwstr>
  </property>
  <property fmtid="{D5CDD505-2E9C-101B-9397-08002B2CF9AE}" pid="8" name="FSC#COOELAK@1.1001:Subject">
    <vt:lpwstr/>
  </property>
  <property fmtid="{D5CDD505-2E9C-101B-9397-08002B2CF9AE}" pid="9" name="FSC#COOELAK@1.1001:FileReference">
    <vt:lpwstr>finanzielle Garantie / 2007-00223/03/01/02/02</vt:lpwstr>
  </property>
  <property fmtid="{D5CDD505-2E9C-101B-9397-08002B2CF9AE}" pid="10" name="FSC#COOELAK@1.1001:FileRefYear">
    <vt:lpwstr>2007</vt:lpwstr>
  </property>
  <property fmtid="{D5CDD505-2E9C-101B-9397-08002B2CF9AE}" pid="11" name="FSC#COOELAK@1.1001:FileRefOrdinal">
    <vt:lpwstr>30590</vt:lpwstr>
  </property>
  <property fmtid="{D5CDD505-2E9C-101B-9397-08002B2CF9AE}" pid="12" name="FSC#COOELAK@1.1001:FileRefOU">
    <vt:lpwstr>Abfall und Rohstoffe</vt:lpwstr>
  </property>
  <property fmtid="{D5CDD505-2E9C-101B-9397-08002B2CF9AE}" pid="13" name="FSC#COOELAK@1.1001:Organization">
    <vt:lpwstr/>
  </property>
  <property fmtid="{D5CDD505-2E9C-101B-9397-08002B2CF9AE}" pid="14" name="FSC#COOELAK@1.1001:Owner">
    <vt:lpwstr> Wysser</vt:lpwstr>
  </property>
  <property fmtid="{D5CDD505-2E9C-101B-9397-08002B2CF9AE}" pid="15" name="FSC#COOELAK@1.1001:OwnerExtension">
    <vt:lpwstr/>
  </property>
  <property fmtid="{D5CDD505-2E9C-101B-9397-08002B2CF9AE}" pid="16" name="FSC#COOELAK@1.1001:OwnerFaxExtension">
    <vt:lpwstr/>
  </property>
  <property fmtid="{D5CDD505-2E9C-101B-9397-08002B2CF9AE}" pid="17" name="FSC#COOELAK@1.1001:DispatchedBy">
    <vt:lpwstr/>
  </property>
  <property fmtid="{D5CDD505-2E9C-101B-9397-08002B2CF9AE}" pid="18" name="FSC#COOELAK@1.1001:DispatchedAt">
    <vt:lpwstr/>
  </property>
  <property fmtid="{D5CDD505-2E9C-101B-9397-08002B2CF9AE}" pid="19" name="FSC#COOELAK@1.1001:ApprovedBy">
    <vt:lpwstr/>
  </property>
  <property fmtid="{D5CDD505-2E9C-101B-9397-08002B2CF9AE}" pid="20" name="FSC#COOELAK@1.1001:ApprovedAt">
    <vt:lpwstr/>
  </property>
  <property fmtid="{D5CDD505-2E9C-101B-9397-08002B2CF9AE}" pid="21" name="FSC#COOELAK@1.1001:Department">
    <vt:lpwstr>Abfall und Rohstoffe (ABRO)</vt:lpwstr>
  </property>
  <property fmtid="{D5CDD505-2E9C-101B-9397-08002B2CF9AE}" pid="22" name="FSC#COOELAK@1.1001:CreatedAt">
    <vt:lpwstr>31.10.2007 15:03:21</vt:lpwstr>
  </property>
  <property fmtid="{D5CDD505-2E9C-101B-9397-08002B2CF9AE}" pid="23" name="FSC#COOELAK@1.1001:OU">
    <vt:lpwstr>Grenzüberschreitender Verkehr (nicht im Organigramm) (ABRO)</vt:lpwstr>
  </property>
  <property fmtid="{D5CDD505-2E9C-101B-9397-08002B2CF9AE}" pid="24" name="FSC#COOELAK@1.1001:Priority">
    <vt:lpwstr/>
  </property>
  <property fmtid="{D5CDD505-2E9C-101B-9397-08002B2CF9AE}" pid="25" name="FSC#COOELAK@1.1001:ObjBarCode">
    <vt:lpwstr>*COO.2002.100.7.2244525*</vt:lpwstr>
  </property>
  <property fmtid="{D5CDD505-2E9C-101B-9397-08002B2CF9AE}" pid="26" name="FSC#COOELAK@1.1001:RefBarCode">
    <vt:lpwstr>*de_31.10.07_Anleitung für die Berechnung der Garantiesumme*</vt:lpwstr>
  </property>
  <property fmtid="{D5CDD505-2E9C-101B-9397-08002B2CF9AE}" pid="27" name="FSC#COOELAK@1.1001:FileRefBarCode">
    <vt:lpwstr>*finanzielle Garantie / 2007-00223/03/01/02/02*</vt:lpwstr>
  </property>
  <property fmtid="{D5CDD505-2E9C-101B-9397-08002B2CF9AE}" pid="28" name="FSC#COOELAK@1.1001:ExternalRef">
    <vt:lpwstr/>
  </property>
  <property fmtid="{D5CDD505-2E9C-101B-9397-08002B2CF9AE}" pid="29" name="FSC#COOELAK@1.1001:IncomingNumber">
    <vt:lpwstr/>
  </property>
  <property fmtid="{D5CDD505-2E9C-101B-9397-08002B2CF9AE}" pid="30" name="FSC#COOELAK@1.1001:IncomingSubject">
    <vt:lpwstr/>
  </property>
  <property fmtid="{D5CDD505-2E9C-101B-9397-08002B2CF9AE}" pid="31" name="FSC#COOELAK@1.1001:ProcessResponsible">
    <vt:lpwstr>Wysser, Monika</vt:lpwstr>
  </property>
  <property fmtid="{D5CDD505-2E9C-101B-9397-08002B2CF9AE}" pid="32" name="FSC#COOELAK@1.1001:ProcessResponsiblePhone">
    <vt:lpwstr/>
  </property>
  <property fmtid="{D5CDD505-2E9C-101B-9397-08002B2CF9AE}" pid="33" name="FSC#COOELAK@1.1001:ProcessResponsibleMail">
    <vt:lpwstr/>
  </property>
  <property fmtid="{D5CDD505-2E9C-101B-9397-08002B2CF9AE}" pid="34" name="FSC#COOELAK@1.1001:ProcessResponsibleFax">
    <vt:lpwstr/>
  </property>
  <property fmtid="{D5CDD505-2E9C-101B-9397-08002B2CF9AE}" pid="35" name="FSC#COOELAK@1.1001:ApproverFirstName">
    <vt:lpwstr/>
  </property>
  <property fmtid="{D5CDD505-2E9C-101B-9397-08002B2CF9AE}" pid="36" name="FSC#COOELAK@1.1001:ApproverSurName">
    <vt:lpwstr/>
  </property>
  <property fmtid="{D5CDD505-2E9C-101B-9397-08002B2CF9AE}" pid="37" name="FSC#COOELAK@1.1001:ApproverTitle">
    <vt:lpwstr/>
  </property>
  <property fmtid="{D5CDD505-2E9C-101B-9397-08002B2CF9AE}" pid="38" name="FSC#COOELAK@1.1001:ExternalDate">
    <vt:lpwstr/>
  </property>
  <property fmtid="{D5CDD505-2E9C-101B-9397-08002B2CF9AE}" pid="39" name="FSC#COOELAK@1.1001:SettlementApprovedAt">
    <vt:lpwstr/>
  </property>
  <property fmtid="{D5CDD505-2E9C-101B-9397-08002B2CF9AE}" pid="40" name="FSC#COOELAK@1.1001:BaseNumber">
    <vt:lpwstr>2007-00223/03/01/02/02</vt:lpwstr>
  </property>
  <property fmtid="{D5CDD505-2E9C-101B-9397-08002B2CF9AE}" pid="41" name="FSC#ELAKGOV@1.1001:PersonalSubjGender">
    <vt:lpwstr/>
  </property>
  <property fmtid="{D5CDD505-2E9C-101B-9397-08002B2CF9AE}" pid="42" name="FSC#ELAKGOV@1.1001:PersonalSubjFirstName">
    <vt:lpwstr/>
  </property>
  <property fmtid="{D5CDD505-2E9C-101B-9397-08002B2CF9AE}" pid="43" name="FSC#ELAKGOV@1.1001:PersonalSubjSurName">
    <vt:lpwstr/>
  </property>
  <property fmtid="{D5CDD505-2E9C-101B-9397-08002B2CF9AE}" pid="44" name="FSC#ELAKGOV@1.1001:PersonalSubjSalutation">
    <vt:lpwstr/>
  </property>
  <property fmtid="{D5CDD505-2E9C-101B-9397-08002B2CF9AE}" pid="45" name="FSC#ELAKGOV@1.1001:PersonalSubjAddress">
    <vt:lpwstr/>
  </property>
</Properties>
</file>