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54401\AppData\Local\rubicon\Acta Nova Client\Data\630293785\"/>
    </mc:Choice>
  </mc:AlternateContent>
  <xr:revisionPtr revIDLastSave="0" documentId="13_ncr:1_{34568823-74EE-4151-860D-4CC0034A3261}" xr6:coauthVersionLast="47" xr6:coauthVersionMax="47" xr10:uidLastSave="{00000000-0000-0000-0000-000000000000}"/>
  <bookViews>
    <workbookView xWindow="-120" yWindow="-120" windowWidth="29040" windowHeight="15840" xr2:uid="{00000000-000D-0000-FFFF-FFFF00000000}"/>
  </bookViews>
  <sheets>
    <sheet name="Hinweise" sheetId="12" r:id="rId1"/>
    <sheet name="Projektteam" sheetId="2" r:id="rId2"/>
    <sheet name="Arbeitspakete" sheetId="6" r:id="rId3"/>
    <sheet name="Personalaufwand" sheetId="4" r:id="rId4"/>
    <sheet name="Materialaufwand" sheetId="9" r:id="rId5"/>
    <sheet name="Übersicht" sheetId="17" r:id="rId6"/>
    <sheet name="Jahrestranchen" sheetId="11" r:id="rId7"/>
    <sheet name="Abrechnung Personalaufwand" sheetId="20" r:id="rId8"/>
    <sheet name="Abrechnung Materialaufwand" sheetId="21" r:id="rId9"/>
    <sheet name="Daten" sheetId="7" state="hidden" r:id="rId10"/>
  </sheets>
  <definedNames>
    <definedName name="Arbeitspakete_ColF">OFFSET(Arbeitspakete!$E$12,0,0,COUNTA(Arbeitspakete!$E$12:$E$17)-COUNTBLANK(Arbeitspakete!$E$12:$E$17))</definedName>
    <definedName name="_xlnm.Print_Area" localSheetId="8">'Abrechnung Materialaufwand'!$A$1:$L$46</definedName>
    <definedName name="_xlnm.Print_Area" localSheetId="7">'Abrechnung Personalaufwand'!$A$1:$N$46</definedName>
    <definedName name="_xlnm.Print_Area" localSheetId="2">Arbeitspakete!$A$1:$D$26</definedName>
    <definedName name="_xlnm.Print_Area" localSheetId="0">Hinweise!$A$1:$D$39</definedName>
    <definedName name="_xlnm.Print_Area" localSheetId="6">Jahrestranchen!$A$1:$G$24</definedName>
    <definedName name="_xlnm.Print_Area" localSheetId="4">Materialaufwand!$B$1:$K$40</definedName>
    <definedName name="_xlnm.Print_Area" localSheetId="3">Personalaufwand!$B$1:$M$44</definedName>
    <definedName name="_xlnm.Print_Area" localSheetId="1">Projektteam!$D$1:$G$56</definedName>
    <definedName name="_xlnm.Print_Area" localSheetId="5">Übersicht!$A$1:$N$45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2" l="1"/>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B31" i="17"/>
  <c r="B21" i="17"/>
  <c r="B11" i="17"/>
  <c r="B14" i="2" l="1"/>
  <c r="C14" i="2" s="1"/>
  <c r="B15" i="2"/>
  <c r="C15" i="2" s="1"/>
  <c r="B16" i="2"/>
  <c r="C16" i="2" s="1"/>
  <c r="B17" i="2"/>
  <c r="C17" i="2" s="1"/>
  <c r="B18" i="2"/>
  <c r="C18" i="2" s="1"/>
  <c r="B19" i="2"/>
  <c r="C19" i="2" s="1"/>
  <c r="B20" i="2"/>
  <c r="C20" i="2" s="1"/>
  <c r="B21" i="2"/>
  <c r="C21" i="2" s="1"/>
  <c r="B22" i="2"/>
  <c r="C22" i="2" s="1"/>
  <c r="B23" i="2"/>
  <c r="C23" i="2" s="1"/>
  <c r="B24" i="2"/>
  <c r="C24" i="2" s="1"/>
  <c r="B25" i="2"/>
  <c r="C25" i="2" s="1"/>
  <c r="B26" i="2"/>
  <c r="B27" i="2"/>
  <c r="C27" i="2" s="1"/>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13" i="2"/>
  <c r="C13" i="2" s="1"/>
  <c r="E87" i="20" l="1"/>
  <c r="F87" i="20" s="1"/>
  <c r="D54" i="20"/>
  <c r="E88" i="20"/>
  <c r="F88" i="20" s="1"/>
  <c r="D55" i="20"/>
  <c r="E81" i="20"/>
  <c r="F81" i="20" s="1"/>
  <c r="D48" i="20"/>
  <c r="D112" i="20"/>
  <c r="E74" i="20"/>
  <c r="F74" i="20" s="1"/>
  <c r="D41" i="20"/>
  <c r="D105" i="20"/>
  <c r="E67" i="20"/>
  <c r="F67" i="20" s="1"/>
  <c r="D34" i="20"/>
  <c r="D98" i="20"/>
  <c r="E60" i="20"/>
  <c r="F60" i="20" s="1"/>
  <c r="D27" i="20"/>
  <c r="D91" i="20"/>
  <c r="E61" i="20"/>
  <c r="F61" i="20" s="1"/>
  <c r="D28" i="20"/>
  <c r="D92" i="20"/>
  <c r="E62" i="20"/>
  <c r="F62" i="20" s="1"/>
  <c r="D29" i="20"/>
  <c r="D93" i="20"/>
  <c r="F15" i="4"/>
  <c r="G15" i="4" s="1"/>
  <c r="E14" i="4"/>
  <c r="E13" i="4"/>
  <c r="D47" i="20"/>
  <c r="E73" i="20"/>
  <c r="F73" i="20" s="1"/>
  <c r="E59" i="20"/>
  <c r="F59" i="20" s="1"/>
  <c r="D83" i="20"/>
  <c r="E54" i="20"/>
  <c r="F54" i="20" s="1"/>
  <c r="E31" i="20"/>
  <c r="F31" i="20" s="1"/>
  <c r="E95" i="20"/>
  <c r="F95" i="20" s="1"/>
  <c r="D62" i="20"/>
  <c r="E32" i="20"/>
  <c r="F32" i="20" s="1"/>
  <c r="E96" i="20"/>
  <c r="F96" i="20" s="1"/>
  <c r="D63" i="20"/>
  <c r="E25" i="20"/>
  <c r="F25" i="20" s="1"/>
  <c r="E89" i="20"/>
  <c r="F89" i="20" s="1"/>
  <c r="D56" i="20"/>
  <c r="E82" i="20"/>
  <c r="F82" i="20" s="1"/>
  <c r="D49" i="20"/>
  <c r="E75" i="20"/>
  <c r="F75" i="20" s="1"/>
  <c r="D42" i="20"/>
  <c r="D106" i="20"/>
  <c r="E68" i="20"/>
  <c r="F68" i="20" s="1"/>
  <c r="D35" i="20"/>
  <c r="D99" i="20"/>
  <c r="E69" i="20"/>
  <c r="F69" i="20" s="1"/>
  <c r="D36" i="20"/>
  <c r="D100" i="20"/>
  <c r="E70" i="20"/>
  <c r="F70" i="20" s="1"/>
  <c r="D37" i="20"/>
  <c r="D101" i="20"/>
  <c r="F19" i="4"/>
  <c r="G19" i="4" s="1"/>
  <c r="F17" i="4"/>
  <c r="G17" i="4" s="1"/>
  <c r="F21" i="4"/>
  <c r="G21" i="4" s="1"/>
  <c r="E80" i="20"/>
  <c r="F80" i="20" s="1"/>
  <c r="D104" i="20"/>
  <c r="E52" i="20"/>
  <c r="F52" i="20" s="1"/>
  <c r="D84" i="20"/>
  <c r="E39" i="20"/>
  <c r="F39" i="20" s="1"/>
  <c r="E103" i="20"/>
  <c r="F103" i="20" s="1"/>
  <c r="D70" i="20"/>
  <c r="E40" i="20"/>
  <c r="F40" i="20" s="1"/>
  <c r="E104" i="20"/>
  <c r="F104" i="20" s="1"/>
  <c r="D71" i="20"/>
  <c r="E33" i="20"/>
  <c r="F33" i="20" s="1"/>
  <c r="E97" i="20"/>
  <c r="F97" i="20" s="1"/>
  <c r="D64" i="20"/>
  <c r="E26" i="20"/>
  <c r="F26" i="20" s="1"/>
  <c r="E90" i="20"/>
  <c r="F90" i="20" s="1"/>
  <c r="D57" i="20"/>
  <c r="E83" i="20"/>
  <c r="F83" i="20" s="1"/>
  <c r="D50" i="20"/>
  <c r="D107" i="20"/>
  <c r="E76" i="20"/>
  <c r="F76" i="20" s="1"/>
  <c r="D43" i="20"/>
  <c r="D109" i="20"/>
  <c r="E77" i="20"/>
  <c r="F77" i="20" s="1"/>
  <c r="D44" i="20"/>
  <c r="D108" i="20"/>
  <c r="E78" i="20"/>
  <c r="F78" i="20" s="1"/>
  <c r="D45" i="20"/>
  <c r="F20" i="4"/>
  <c r="G20" i="4" s="1"/>
  <c r="E16" i="4"/>
  <c r="F16" i="4"/>
  <c r="G16" i="4" s="1"/>
  <c r="E79" i="20"/>
  <c r="F79" i="20" s="1"/>
  <c r="D33" i="20"/>
  <c r="D85" i="20"/>
  <c r="E47" i="20"/>
  <c r="F47" i="20" s="1"/>
  <c r="E111" i="20"/>
  <c r="F111" i="20" s="1"/>
  <c r="D78" i="20"/>
  <c r="E48" i="20"/>
  <c r="F48" i="20" s="1"/>
  <c r="E112" i="20"/>
  <c r="F112" i="20" s="1"/>
  <c r="D79" i="20"/>
  <c r="E41" i="20"/>
  <c r="F41" i="20" s="1"/>
  <c r="E105" i="20"/>
  <c r="F105" i="20" s="1"/>
  <c r="D72" i="20"/>
  <c r="E34" i="20"/>
  <c r="F34" i="20" s="1"/>
  <c r="E98" i="20"/>
  <c r="F98" i="20" s="1"/>
  <c r="D65" i="20"/>
  <c r="E27" i="20"/>
  <c r="F27" i="20" s="1"/>
  <c r="E91" i="20"/>
  <c r="F91" i="20" s="1"/>
  <c r="D58" i="20"/>
  <c r="E84" i="20"/>
  <c r="F84" i="20" s="1"/>
  <c r="D51" i="20"/>
  <c r="E85" i="20"/>
  <c r="F85" i="20" s="1"/>
  <c r="D52" i="20"/>
  <c r="E86" i="20"/>
  <c r="F86" i="20" s="1"/>
  <c r="D53" i="20"/>
  <c r="F18" i="4"/>
  <c r="G18" i="4" s="1"/>
  <c r="E15" i="4"/>
  <c r="E20" i="4"/>
  <c r="D46" i="20"/>
  <c r="D40" i="20"/>
  <c r="D26" i="20"/>
  <c r="E17" i="4"/>
  <c r="E55" i="20"/>
  <c r="F55" i="20" s="1"/>
  <c r="D86" i="20"/>
  <c r="E56" i="20"/>
  <c r="F56" i="20" s="1"/>
  <c r="D87" i="20"/>
  <c r="E49" i="20"/>
  <c r="F49" i="20" s="1"/>
  <c r="D80" i="20"/>
  <c r="E42" i="20"/>
  <c r="F42" i="20" s="1"/>
  <c r="E106" i="20"/>
  <c r="F106" i="20" s="1"/>
  <c r="D73" i="20"/>
  <c r="E35" i="20"/>
  <c r="F35" i="20" s="1"/>
  <c r="E99" i="20"/>
  <c r="F99" i="20" s="1"/>
  <c r="D66" i="20"/>
  <c r="E28" i="20"/>
  <c r="F28" i="20" s="1"/>
  <c r="E92" i="20"/>
  <c r="F92" i="20" s="1"/>
  <c r="D59" i="20"/>
  <c r="E29" i="20"/>
  <c r="F29" i="20" s="1"/>
  <c r="E93" i="20"/>
  <c r="F93" i="20" s="1"/>
  <c r="D60" i="20"/>
  <c r="E30" i="20"/>
  <c r="F30" i="20" s="1"/>
  <c r="E94" i="20"/>
  <c r="F94" i="20" s="1"/>
  <c r="D61" i="20"/>
  <c r="F14" i="4"/>
  <c r="G14" i="4" s="1"/>
  <c r="E63" i="20"/>
  <c r="F63" i="20" s="1"/>
  <c r="D30" i="20"/>
  <c r="D94" i="20"/>
  <c r="E64" i="20"/>
  <c r="F64" i="20" s="1"/>
  <c r="D31" i="20"/>
  <c r="D95" i="20"/>
  <c r="E57" i="20"/>
  <c r="F57" i="20" s="1"/>
  <c r="D88" i="20"/>
  <c r="E50" i="20"/>
  <c r="F50" i="20" s="1"/>
  <c r="D81" i="20"/>
  <c r="E43" i="20"/>
  <c r="F43" i="20" s="1"/>
  <c r="E107" i="20"/>
  <c r="F107" i="20" s="1"/>
  <c r="D74" i="20"/>
  <c r="E36" i="20"/>
  <c r="F36" i="20" s="1"/>
  <c r="E100" i="20"/>
  <c r="F100" i="20" s="1"/>
  <c r="D67" i="20"/>
  <c r="E37" i="20"/>
  <c r="F37" i="20" s="1"/>
  <c r="E101" i="20"/>
  <c r="F101" i="20" s="1"/>
  <c r="D68" i="20"/>
  <c r="E38" i="20"/>
  <c r="F38" i="20" s="1"/>
  <c r="E102" i="20"/>
  <c r="F102" i="20" s="1"/>
  <c r="D69" i="20"/>
  <c r="F13" i="4"/>
  <c r="G13" i="4" s="1"/>
  <c r="E19" i="4"/>
  <c r="D77" i="20"/>
  <c r="D110" i="20"/>
  <c r="E66" i="20"/>
  <c r="F66" i="20" s="1"/>
  <c r="D90" i="20"/>
  <c r="E18" i="4"/>
  <c r="E71" i="20"/>
  <c r="F71" i="20" s="1"/>
  <c r="D38" i="20"/>
  <c r="D102" i="20"/>
  <c r="E72" i="20"/>
  <c r="F72" i="20" s="1"/>
  <c r="D39" i="20"/>
  <c r="D103" i="20"/>
  <c r="E65" i="20"/>
  <c r="F65" i="20" s="1"/>
  <c r="D32" i="20"/>
  <c r="D96" i="20"/>
  <c r="E58" i="20"/>
  <c r="F58" i="20" s="1"/>
  <c r="D25" i="20"/>
  <c r="D89" i="20"/>
  <c r="E51" i="20"/>
  <c r="F51" i="20" s="1"/>
  <c r="D82" i="20"/>
  <c r="E44" i="20"/>
  <c r="F44" i="20" s="1"/>
  <c r="E108" i="20"/>
  <c r="F108" i="20" s="1"/>
  <c r="D75" i="20"/>
  <c r="E45" i="20"/>
  <c r="F45" i="20" s="1"/>
  <c r="E109" i="20"/>
  <c r="F109" i="20" s="1"/>
  <c r="D76" i="20"/>
  <c r="E46" i="20"/>
  <c r="F46" i="20" s="1"/>
  <c r="E110" i="20"/>
  <c r="F110" i="20" s="1"/>
  <c r="E21" i="4"/>
  <c r="D111" i="20"/>
  <c r="D97" i="20"/>
  <c r="E53" i="20"/>
  <c r="F53" i="20" s="1"/>
  <c r="F61" i="4"/>
  <c r="G61" i="4" s="1"/>
  <c r="F104" i="4"/>
  <c r="G104" i="4" s="1"/>
  <c r="E33" i="4"/>
  <c r="E75" i="4"/>
  <c r="F68" i="4"/>
  <c r="G68" i="4" s="1"/>
  <c r="F110" i="4"/>
  <c r="G110" i="4" s="1"/>
  <c r="E37" i="4"/>
  <c r="E80" i="4"/>
  <c r="F100" i="4"/>
  <c r="G100" i="4" s="1"/>
  <c r="F26" i="4"/>
  <c r="G26" i="4" s="1"/>
  <c r="F72" i="4"/>
  <c r="G72" i="4" s="1"/>
  <c r="E43" i="4"/>
  <c r="E87" i="4"/>
  <c r="E58" i="4"/>
  <c r="F51" i="4"/>
  <c r="G51" i="4" s="1"/>
  <c r="E107" i="4"/>
  <c r="E26" i="4"/>
  <c r="F34" i="4"/>
  <c r="G34" i="4" s="1"/>
  <c r="F78" i="4"/>
  <c r="G78" i="4" s="1"/>
  <c r="E48" i="4"/>
  <c r="E90" i="4"/>
  <c r="F83" i="4"/>
  <c r="G83" i="4" s="1"/>
  <c r="F37" i="4"/>
  <c r="G37" i="4" s="1"/>
  <c r="E55" i="4"/>
  <c r="E97" i="4"/>
  <c r="F93" i="4"/>
  <c r="G93" i="4" s="1"/>
  <c r="E65" i="4"/>
  <c r="F45" i="4"/>
  <c r="G45" i="4" s="1"/>
  <c r="F90" i="4"/>
  <c r="G90" i="4" s="1"/>
  <c r="E101" i="4"/>
  <c r="E23" i="4"/>
  <c r="F58" i="4"/>
  <c r="G58" i="4" s="1"/>
  <c r="E69" i="4"/>
  <c r="F27" i="4"/>
  <c r="G27" i="4" s="1"/>
  <c r="E35" i="4"/>
  <c r="F36" i="4"/>
  <c r="G36" i="4" s="1"/>
  <c r="E45" i="4"/>
  <c r="F46" i="4"/>
  <c r="G46" i="4" s="1"/>
  <c r="F98" i="4"/>
  <c r="G98" i="4" s="1"/>
  <c r="E85" i="4"/>
  <c r="F67" i="4"/>
  <c r="G67" i="4" s="1"/>
  <c r="E31" i="4"/>
  <c r="E29" i="4"/>
  <c r="E96" i="4"/>
  <c r="E59" i="4"/>
  <c r="F74" i="4"/>
  <c r="G74" i="4" s="1"/>
  <c r="E78" i="4"/>
  <c r="F49" i="4"/>
  <c r="G49" i="4" s="1"/>
  <c r="F24" i="4"/>
  <c r="G24" i="4" s="1"/>
  <c r="E60" i="4"/>
  <c r="F87" i="4"/>
  <c r="G87" i="4" s="1"/>
  <c r="F23" i="4"/>
  <c r="G23" i="4" s="1"/>
  <c r="F28" i="4"/>
  <c r="G28" i="4" s="1"/>
  <c r="E25" i="4"/>
  <c r="F22" i="4"/>
  <c r="G22" i="4" s="1"/>
  <c r="E34" i="4"/>
  <c r="F35" i="4"/>
  <c r="G35" i="4" s="1"/>
  <c r="F86" i="4"/>
  <c r="G86" i="4" s="1"/>
  <c r="E64" i="4"/>
  <c r="F56" i="4"/>
  <c r="G56" i="4" s="1"/>
  <c r="E104" i="4"/>
  <c r="F107" i="4"/>
  <c r="G107" i="4" s="1"/>
  <c r="E74" i="4"/>
  <c r="E49" i="4"/>
  <c r="F62" i="4"/>
  <c r="G62" i="4" s="1"/>
  <c r="E70" i="4"/>
  <c r="F105" i="4"/>
  <c r="G105" i="4" s="1"/>
  <c r="F41" i="4"/>
  <c r="G41" i="4" s="1"/>
  <c r="E99" i="4"/>
  <c r="F102" i="4"/>
  <c r="G102" i="4" s="1"/>
  <c r="E109" i="4"/>
  <c r="E24" i="4"/>
  <c r="F76" i="4"/>
  <c r="G76" i="4" s="1"/>
  <c r="E42" i="4"/>
  <c r="F44" i="4"/>
  <c r="G44" i="4" s="1"/>
  <c r="E93" i="4"/>
  <c r="F96" i="4"/>
  <c r="G96" i="4" s="1"/>
  <c r="E53" i="4"/>
  <c r="E39" i="4"/>
  <c r="F52" i="4"/>
  <c r="G52" i="4" s="1"/>
  <c r="E62" i="4"/>
  <c r="F97" i="4"/>
  <c r="G97" i="4" s="1"/>
  <c r="F33" i="4"/>
  <c r="G33" i="4" s="1"/>
  <c r="E108" i="4"/>
  <c r="E44" i="4"/>
  <c r="F71" i="4"/>
  <c r="G71" i="4" s="1"/>
  <c r="F80" i="4"/>
  <c r="G80" i="4" s="1"/>
  <c r="E61" i="4"/>
  <c r="F106" i="4"/>
  <c r="G106" i="4" s="1"/>
  <c r="F73" i="4"/>
  <c r="G73" i="4" s="1"/>
  <c r="F32" i="4"/>
  <c r="G32" i="4" s="1"/>
  <c r="E52" i="4"/>
  <c r="E89" i="4"/>
  <c r="F92" i="4"/>
  <c r="G92" i="4" s="1"/>
  <c r="E98" i="4"/>
  <c r="F101" i="4"/>
  <c r="G101" i="4" s="1"/>
  <c r="E105" i="4"/>
  <c r="F66" i="4"/>
  <c r="G66" i="4" s="1"/>
  <c r="E32" i="4"/>
  <c r="F30" i="4"/>
  <c r="G30" i="4" s="1"/>
  <c r="E82" i="4"/>
  <c r="F85" i="4"/>
  <c r="G85" i="4" s="1"/>
  <c r="E27" i="4"/>
  <c r="F38" i="4"/>
  <c r="G38" i="4" s="1"/>
  <c r="E54" i="4"/>
  <c r="F89" i="4"/>
  <c r="G89" i="4" s="1"/>
  <c r="F25" i="4"/>
  <c r="G25" i="4" s="1"/>
  <c r="E100" i="4"/>
  <c r="E36" i="4"/>
  <c r="F63" i="4"/>
  <c r="G63" i="4" s="1"/>
  <c r="E92" i="4"/>
  <c r="F55" i="4"/>
  <c r="G55" i="4" s="1"/>
  <c r="F70" i="4"/>
  <c r="G70" i="4" s="1"/>
  <c r="E63" i="4"/>
  <c r="F99" i="4"/>
  <c r="G99" i="4" s="1"/>
  <c r="F64" i="4"/>
  <c r="G64" i="4" s="1"/>
  <c r="E102" i="4"/>
  <c r="F48" i="4"/>
  <c r="G48" i="4" s="1"/>
  <c r="F47" i="4"/>
  <c r="G47" i="4" s="1"/>
  <c r="F42" i="4"/>
  <c r="G42" i="4" s="1"/>
  <c r="E86" i="4"/>
  <c r="E68" i="4"/>
  <c r="E79" i="4"/>
  <c r="F82" i="4"/>
  <c r="G82" i="4" s="1"/>
  <c r="E88" i="4"/>
  <c r="F91" i="4"/>
  <c r="G91" i="4" s="1"/>
  <c r="E95" i="4"/>
  <c r="F54" i="4"/>
  <c r="G54" i="4" s="1"/>
  <c r="F109" i="4"/>
  <c r="G109" i="4" s="1"/>
  <c r="E83" i="4"/>
  <c r="E72" i="4"/>
  <c r="F75" i="4"/>
  <c r="G75" i="4" s="1"/>
  <c r="E103" i="4"/>
  <c r="E110" i="4"/>
  <c r="E46" i="4"/>
  <c r="F81" i="4"/>
  <c r="G81" i="4" s="1"/>
  <c r="E28" i="4"/>
  <c r="E67" i="4"/>
  <c r="E77" i="4"/>
  <c r="F43" i="4"/>
  <c r="G43" i="4" s="1"/>
  <c r="E73" i="4"/>
  <c r="E91" i="4"/>
  <c r="E38" i="4"/>
  <c r="E84" i="4"/>
  <c r="E40" i="4"/>
  <c r="F84" i="4"/>
  <c r="G84" i="4" s="1"/>
  <c r="F57" i="4"/>
  <c r="G57" i="4" s="1"/>
  <c r="F31" i="4"/>
  <c r="G31" i="4" s="1"/>
  <c r="E57" i="4"/>
  <c r="F60" i="4"/>
  <c r="G60" i="4" s="1"/>
  <c r="E66" i="4"/>
  <c r="F69" i="4"/>
  <c r="G69" i="4" s="1"/>
  <c r="F29" i="4"/>
  <c r="G29" i="4" s="1"/>
  <c r="F88" i="4"/>
  <c r="G88" i="4" s="1"/>
  <c r="E51" i="4"/>
  <c r="E50" i="4"/>
  <c r="F53" i="4"/>
  <c r="G53" i="4" s="1"/>
  <c r="E81" i="4"/>
  <c r="F94" i="4"/>
  <c r="G94" i="4" s="1"/>
  <c r="E94" i="4"/>
  <c r="E30" i="4"/>
  <c r="F65" i="4"/>
  <c r="G65" i="4" s="1"/>
  <c r="F40" i="4"/>
  <c r="G40" i="4" s="1"/>
  <c r="E76" i="4"/>
  <c r="F103" i="4"/>
  <c r="G103" i="4" s="1"/>
  <c r="F39" i="4"/>
  <c r="G39" i="4" s="1"/>
  <c r="E47" i="4"/>
  <c r="F50" i="4"/>
  <c r="G50" i="4" s="1"/>
  <c r="E56" i="4"/>
  <c r="F59" i="4"/>
  <c r="G59" i="4" s="1"/>
  <c r="F108" i="4"/>
  <c r="G108" i="4" s="1"/>
  <c r="E106" i="4"/>
  <c r="F77" i="4"/>
  <c r="G77" i="4" s="1"/>
  <c r="E41" i="4"/>
  <c r="E71" i="4"/>
  <c r="E22" i="4"/>
  <c r="F95" i="4"/>
  <c r="G95" i="4" s="1"/>
  <c r="F79" i="4"/>
  <c r="G79" i="4" s="1"/>
  <c r="A20" i="20" l="1"/>
  <c r="L17" i="21" l="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0" i="21"/>
  <c r="L81" i="21"/>
  <c r="L82" i="21"/>
  <c r="L83" i="21"/>
  <c r="L84" i="21"/>
  <c r="L85" i="21"/>
  <c r="L86" i="21"/>
  <c r="L87" i="21"/>
  <c r="L88" i="21"/>
  <c r="L89" i="21"/>
  <c r="L90" i="21"/>
  <c r="L91" i="21"/>
  <c r="L92" i="21"/>
  <c r="L93" i="21"/>
  <c r="L94" i="21"/>
  <c r="L95" i="21"/>
  <c r="L96" i="21"/>
  <c r="L97" i="21"/>
  <c r="L98" i="21"/>
  <c r="L99" i="21"/>
  <c r="L100" i="21"/>
  <c r="L101" i="21"/>
  <c r="L102" i="21"/>
  <c r="L103" i="21"/>
  <c r="L104" i="21"/>
  <c r="L105" i="21"/>
  <c r="L106" i="21"/>
  <c r="L107" i="21"/>
  <c r="L108" i="21"/>
  <c r="L109" i="21"/>
  <c r="L110" i="21"/>
  <c r="L111" i="21"/>
  <c r="L112" i="21"/>
  <c r="L113" i="21"/>
  <c r="L114" i="21"/>
  <c r="L115" i="21"/>
  <c r="L16" i="21"/>
  <c r="H15" i="21" l="1"/>
  <c r="J15" i="21"/>
  <c r="L15" i="21"/>
  <c r="L15" i="20"/>
  <c r="M44" i="17"/>
  <c r="M43" i="17"/>
  <c r="M42" i="17"/>
  <c r="M45" i="17" l="1"/>
  <c r="N43" i="17" l="1"/>
  <c r="N44" i="17"/>
  <c r="N42" i="17"/>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E83" i="21"/>
  <c r="E84" i="21"/>
  <c r="E85" i="21"/>
  <c r="E86" i="21"/>
  <c r="E87" i="21"/>
  <c r="E88" i="21"/>
  <c r="E89" i="21"/>
  <c r="E90" i="21"/>
  <c r="E91" i="21"/>
  <c r="E92" i="21"/>
  <c r="E93" i="21"/>
  <c r="E94" i="21"/>
  <c r="E95" i="21"/>
  <c r="E96" i="21"/>
  <c r="E97" i="21"/>
  <c r="E98" i="21"/>
  <c r="E99" i="21"/>
  <c r="E100" i="21"/>
  <c r="E101" i="21"/>
  <c r="E102" i="21"/>
  <c r="E103" i="21"/>
  <c r="E104" i="21"/>
  <c r="E105" i="21"/>
  <c r="E106" i="21"/>
  <c r="E107" i="21"/>
  <c r="E108" i="21"/>
  <c r="E109" i="21"/>
  <c r="E110" i="21"/>
  <c r="E111" i="21"/>
  <c r="E112" i="21"/>
  <c r="E113" i="21"/>
  <c r="E114" i="21"/>
  <c r="E115" i="21"/>
  <c r="E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6" i="21"/>
  <c r="A5" i="21"/>
  <c r="K2" i="21"/>
  <c r="B21"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K96" i="20"/>
  <c r="K97" i="20"/>
  <c r="K98" i="20"/>
  <c r="K99" i="20"/>
  <c r="K100" i="20"/>
  <c r="K101" i="20"/>
  <c r="K102" i="20"/>
  <c r="K103" i="20"/>
  <c r="K104" i="20"/>
  <c r="K105" i="20"/>
  <c r="K106" i="20"/>
  <c r="K107" i="20"/>
  <c r="K108" i="20"/>
  <c r="K109" i="20"/>
  <c r="K110" i="20"/>
  <c r="K111" i="20"/>
  <c r="K112" i="20"/>
  <c r="K113" i="20"/>
  <c r="K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6" i="20"/>
  <c r="C17" i="20"/>
  <c r="C18" i="20"/>
  <c r="C19" i="20"/>
  <c r="C20" i="20"/>
  <c r="C21" i="20"/>
  <c r="C22" i="20"/>
  <c r="C23" i="20"/>
  <c r="C24" i="20"/>
  <c r="C25" i="20"/>
  <c r="C26" i="20"/>
  <c r="J26" i="20" s="1"/>
  <c r="N26" i="20" s="1"/>
  <c r="C27" i="20"/>
  <c r="C28" i="20"/>
  <c r="C29" i="20"/>
  <c r="J29" i="20" s="1"/>
  <c r="C30" i="20"/>
  <c r="J30" i="20" s="1"/>
  <c r="N30" i="20" s="1"/>
  <c r="C31" i="20"/>
  <c r="C32" i="20"/>
  <c r="C33" i="20"/>
  <c r="C34" i="20"/>
  <c r="J34" i="20" s="1"/>
  <c r="N34" i="20" s="1"/>
  <c r="C35" i="20"/>
  <c r="C36" i="20"/>
  <c r="C37" i="20"/>
  <c r="C38" i="20"/>
  <c r="J38" i="20" s="1"/>
  <c r="N38" i="20" s="1"/>
  <c r="C39" i="20"/>
  <c r="C40" i="20"/>
  <c r="C41" i="20"/>
  <c r="C42" i="20"/>
  <c r="J42" i="20" s="1"/>
  <c r="N42" i="20" s="1"/>
  <c r="C43" i="20"/>
  <c r="C44" i="20"/>
  <c r="C45" i="20"/>
  <c r="J45" i="20" s="1"/>
  <c r="N45" i="20" s="1"/>
  <c r="C46" i="20"/>
  <c r="J46" i="20" s="1"/>
  <c r="N46" i="20" s="1"/>
  <c r="C47" i="20"/>
  <c r="C48" i="20"/>
  <c r="C49" i="20"/>
  <c r="C50" i="20"/>
  <c r="C51" i="20"/>
  <c r="C52" i="20"/>
  <c r="C53" i="20"/>
  <c r="C54" i="20"/>
  <c r="C55" i="20"/>
  <c r="C56" i="20"/>
  <c r="C57" i="20"/>
  <c r="C58" i="20"/>
  <c r="C59" i="20"/>
  <c r="C60" i="20"/>
  <c r="C61" i="20"/>
  <c r="C62" i="20"/>
  <c r="C63" i="20"/>
  <c r="C64" i="20"/>
  <c r="C65" i="20"/>
  <c r="C66" i="20"/>
  <c r="C67" i="20"/>
  <c r="C68" i="20"/>
  <c r="C69" i="20"/>
  <c r="J69" i="20" s="1"/>
  <c r="N69" i="20" s="1"/>
  <c r="C70" i="20"/>
  <c r="C71" i="20"/>
  <c r="C72" i="20"/>
  <c r="C73" i="20"/>
  <c r="C74" i="20"/>
  <c r="J74" i="20" s="1"/>
  <c r="N74" i="20" s="1"/>
  <c r="C75" i="20"/>
  <c r="C76" i="20"/>
  <c r="C77" i="20"/>
  <c r="C78" i="20"/>
  <c r="C79" i="20"/>
  <c r="C80" i="20"/>
  <c r="C81" i="20"/>
  <c r="C82" i="20"/>
  <c r="J82" i="20" s="1"/>
  <c r="N82" i="20" s="1"/>
  <c r="C83" i="20"/>
  <c r="C84" i="20"/>
  <c r="C85" i="20"/>
  <c r="J85" i="20" s="1"/>
  <c r="N85" i="20" s="1"/>
  <c r="C86" i="20"/>
  <c r="J86" i="20" s="1"/>
  <c r="N86" i="20" s="1"/>
  <c r="C87" i="20"/>
  <c r="C88" i="20"/>
  <c r="C89" i="20"/>
  <c r="C90" i="20"/>
  <c r="J90" i="20" s="1"/>
  <c r="N90" i="20" s="1"/>
  <c r="C91" i="20"/>
  <c r="C92" i="20"/>
  <c r="C93" i="20"/>
  <c r="C94" i="20"/>
  <c r="J94" i="20" s="1"/>
  <c r="N94" i="20" s="1"/>
  <c r="C95" i="20"/>
  <c r="C96" i="20"/>
  <c r="C97" i="20"/>
  <c r="C98" i="20"/>
  <c r="C99" i="20"/>
  <c r="C100" i="20"/>
  <c r="J100" i="20" s="1"/>
  <c r="N100" i="20" s="1"/>
  <c r="C101" i="20"/>
  <c r="C102" i="20"/>
  <c r="J102" i="20" s="1"/>
  <c r="N102" i="20" s="1"/>
  <c r="C103" i="20"/>
  <c r="C104" i="20"/>
  <c r="C105" i="20"/>
  <c r="C106" i="20"/>
  <c r="J106" i="20" s="1"/>
  <c r="N106" i="20" s="1"/>
  <c r="C107" i="20"/>
  <c r="C108" i="20"/>
  <c r="C109" i="20"/>
  <c r="C110" i="20"/>
  <c r="J110" i="20" s="1"/>
  <c r="N110" i="20" s="1"/>
  <c r="C111" i="20"/>
  <c r="C112" i="20"/>
  <c r="C113" i="20"/>
  <c r="E113" i="20" s="1"/>
  <c r="F113" i="20" s="1"/>
  <c r="C16" i="20"/>
  <c r="B17" i="20"/>
  <c r="B18" i="20"/>
  <c r="B19" i="20"/>
  <c r="B20"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6" i="20"/>
  <c r="A17" i="20"/>
  <c r="A18" i="20"/>
  <c r="A19"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6" i="20"/>
  <c r="J109" i="20"/>
  <c r="N109" i="20" s="1"/>
  <c r="J101" i="20"/>
  <c r="N101" i="20" s="1"/>
  <c r="J93" i="20"/>
  <c r="N93" i="20" s="1"/>
  <c r="J92" i="20"/>
  <c r="N92" i="20" s="1"/>
  <c r="J84" i="20"/>
  <c r="N84" i="20" s="1"/>
  <c r="J77" i="20"/>
  <c r="N77" i="20" s="1"/>
  <c r="J76" i="20"/>
  <c r="N76" i="20" s="1"/>
  <c r="J61" i="20"/>
  <c r="N61" i="20" s="1"/>
  <c r="J60" i="20"/>
  <c r="N60" i="20" s="1"/>
  <c r="J53" i="20"/>
  <c r="N53" i="20" s="1"/>
  <c r="J52" i="20"/>
  <c r="N52" i="20" s="1"/>
  <c r="J44" i="20"/>
  <c r="N44" i="20" s="1"/>
  <c r="J37" i="20"/>
  <c r="N37" i="20" s="1"/>
  <c r="J28" i="20"/>
  <c r="N28" i="20" s="1"/>
  <c r="A5" i="20"/>
  <c r="M2" i="20"/>
  <c r="D20" i="20" l="1"/>
  <c r="E20" i="20"/>
  <c r="F20" i="20" s="1"/>
  <c r="J20" i="20" s="1"/>
  <c r="N20" i="20" s="1"/>
  <c r="E19" i="20"/>
  <c r="F19" i="20" s="1"/>
  <c r="D19" i="20"/>
  <c r="E18" i="20"/>
  <c r="F18" i="20" s="1"/>
  <c r="I18" i="20" s="1"/>
  <c r="M18" i="20" s="1"/>
  <c r="D18" i="20"/>
  <c r="E21" i="20"/>
  <c r="F21" i="20" s="1"/>
  <c r="J21" i="20" s="1"/>
  <c r="N21" i="20" s="1"/>
  <c r="D21" i="20"/>
  <c r="D17" i="20"/>
  <c r="E17" i="20"/>
  <c r="F17" i="20" s="1"/>
  <c r="I17" i="20" s="1"/>
  <c r="M17" i="20" s="1"/>
  <c r="E24" i="20"/>
  <c r="F24" i="20" s="1"/>
  <c r="J24" i="20" s="1"/>
  <c r="N24" i="20" s="1"/>
  <c r="D24" i="20"/>
  <c r="E23" i="20"/>
  <c r="F23" i="20" s="1"/>
  <c r="J23" i="20" s="1"/>
  <c r="N23" i="20" s="1"/>
  <c r="D23" i="20"/>
  <c r="D22" i="20"/>
  <c r="E22" i="20"/>
  <c r="F22" i="20" s="1"/>
  <c r="J22" i="20" s="1"/>
  <c r="N22" i="20" s="1"/>
  <c r="E16" i="20"/>
  <c r="F16" i="20" s="1"/>
  <c r="D16" i="20"/>
  <c r="I15" i="21"/>
  <c r="I79" i="20"/>
  <c r="M79" i="20" s="1"/>
  <c r="I63" i="20"/>
  <c r="M63" i="20" s="1"/>
  <c r="I51" i="20"/>
  <c r="M51" i="20" s="1"/>
  <c r="J51" i="20"/>
  <c r="N51" i="20" s="1"/>
  <c r="I113" i="20"/>
  <c r="M113" i="20" s="1"/>
  <c r="J113" i="20"/>
  <c r="N113" i="20" s="1"/>
  <c r="I105" i="20"/>
  <c r="M105" i="20" s="1"/>
  <c r="J105" i="20"/>
  <c r="N105" i="20" s="1"/>
  <c r="I97" i="20"/>
  <c r="M97" i="20" s="1"/>
  <c r="J97" i="20"/>
  <c r="N97" i="20" s="1"/>
  <c r="I89" i="20"/>
  <c r="M89" i="20" s="1"/>
  <c r="J89" i="20"/>
  <c r="N89" i="20" s="1"/>
  <c r="I81" i="20"/>
  <c r="M81" i="20" s="1"/>
  <c r="J81" i="20"/>
  <c r="N81" i="20" s="1"/>
  <c r="I73" i="20"/>
  <c r="M73" i="20" s="1"/>
  <c r="J73" i="20"/>
  <c r="N73" i="20" s="1"/>
  <c r="I65" i="20"/>
  <c r="M65" i="20" s="1"/>
  <c r="J65" i="20"/>
  <c r="N65" i="20" s="1"/>
  <c r="I57" i="20"/>
  <c r="M57" i="20" s="1"/>
  <c r="J57" i="20"/>
  <c r="N57" i="20" s="1"/>
  <c r="I49" i="20"/>
  <c r="M49" i="20" s="1"/>
  <c r="J49" i="20"/>
  <c r="N49" i="20" s="1"/>
  <c r="I41" i="20"/>
  <c r="M41" i="20" s="1"/>
  <c r="J41" i="20"/>
  <c r="N41" i="20" s="1"/>
  <c r="I33" i="20"/>
  <c r="M33" i="20" s="1"/>
  <c r="J33" i="20"/>
  <c r="N33" i="20" s="1"/>
  <c r="I22" i="20"/>
  <c r="M22" i="20" s="1"/>
  <c r="I91" i="20"/>
  <c r="M91" i="20" s="1"/>
  <c r="J91" i="20"/>
  <c r="N91" i="20" s="1"/>
  <c r="I32" i="20"/>
  <c r="M32" i="20" s="1"/>
  <c r="J32" i="20"/>
  <c r="N32" i="20" s="1"/>
  <c r="I83" i="20"/>
  <c r="M83" i="20" s="1"/>
  <c r="J83" i="20"/>
  <c r="N83" i="20" s="1"/>
  <c r="I107" i="20"/>
  <c r="M107" i="20" s="1"/>
  <c r="J107" i="20"/>
  <c r="N107" i="20" s="1"/>
  <c r="I104" i="20"/>
  <c r="M104" i="20" s="1"/>
  <c r="J104" i="20"/>
  <c r="N104" i="20" s="1"/>
  <c r="I96" i="20"/>
  <c r="M96" i="20" s="1"/>
  <c r="J96" i="20"/>
  <c r="N96" i="20" s="1"/>
  <c r="I88" i="20"/>
  <c r="M88" i="20" s="1"/>
  <c r="J88" i="20"/>
  <c r="N88" i="20" s="1"/>
  <c r="I72" i="20"/>
  <c r="M72" i="20" s="1"/>
  <c r="J72" i="20"/>
  <c r="N72" i="20" s="1"/>
  <c r="I64" i="20"/>
  <c r="M64" i="20" s="1"/>
  <c r="J64" i="20"/>
  <c r="N64" i="20" s="1"/>
  <c r="I48" i="20"/>
  <c r="M48" i="20" s="1"/>
  <c r="J48" i="20"/>
  <c r="N48" i="20" s="1"/>
  <c r="I40" i="20"/>
  <c r="M40" i="20" s="1"/>
  <c r="J40" i="20"/>
  <c r="N40" i="20" s="1"/>
  <c r="I43" i="20"/>
  <c r="M43" i="20" s="1"/>
  <c r="J43" i="20"/>
  <c r="N43" i="20" s="1"/>
  <c r="I75" i="20"/>
  <c r="M75" i="20" s="1"/>
  <c r="J75" i="20"/>
  <c r="N75" i="20" s="1"/>
  <c r="I47" i="20"/>
  <c r="M47" i="20" s="1"/>
  <c r="J47" i="20"/>
  <c r="N47" i="20" s="1"/>
  <c r="I39" i="20"/>
  <c r="M39" i="20" s="1"/>
  <c r="J39" i="20"/>
  <c r="N39" i="20" s="1"/>
  <c r="I31" i="20"/>
  <c r="M31" i="20" s="1"/>
  <c r="J31" i="20"/>
  <c r="N31" i="20" s="1"/>
  <c r="K15" i="20"/>
  <c r="I25" i="20"/>
  <c r="M25" i="20" s="1"/>
  <c r="J25" i="20"/>
  <c r="N25" i="20" s="1"/>
  <c r="I67" i="20"/>
  <c r="J67" i="20"/>
  <c r="N67" i="20" s="1"/>
  <c r="I99" i="20"/>
  <c r="M99" i="20" s="1"/>
  <c r="J99" i="20"/>
  <c r="N99" i="20" s="1"/>
  <c r="I27" i="20"/>
  <c r="M27" i="20" s="1"/>
  <c r="J27" i="20"/>
  <c r="N27" i="20" s="1"/>
  <c r="I59" i="20"/>
  <c r="M59" i="20" s="1"/>
  <c r="J59" i="20"/>
  <c r="N59" i="20" s="1"/>
  <c r="I35" i="20"/>
  <c r="M35" i="20" s="1"/>
  <c r="J35" i="20"/>
  <c r="N35" i="20" s="1"/>
  <c r="I36" i="20"/>
  <c r="M36" i="20" s="1"/>
  <c r="J36" i="20"/>
  <c r="N36" i="20" s="1"/>
  <c r="I68" i="20"/>
  <c r="M68" i="20" s="1"/>
  <c r="J68" i="20"/>
  <c r="N68" i="20" s="1"/>
  <c r="I19" i="20"/>
  <c r="M19" i="20" s="1"/>
  <c r="J19" i="20"/>
  <c r="N19" i="20" s="1"/>
  <c r="N29" i="20"/>
  <c r="J112" i="20"/>
  <c r="N112" i="20" s="1"/>
  <c r="J50" i="20"/>
  <c r="N50" i="20" s="1"/>
  <c r="I52" i="20"/>
  <c r="I84" i="20"/>
  <c r="M84" i="20" s="1"/>
  <c r="I29" i="20"/>
  <c r="I45" i="20"/>
  <c r="I101" i="20"/>
  <c r="I20" i="20"/>
  <c r="I26" i="20"/>
  <c r="I42" i="20"/>
  <c r="I34" i="20"/>
  <c r="I82" i="20"/>
  <c r="I106" i="20"/>
  <c r="I90" i="20"/>
  <c r="I74" i="20"/>
  <c r="I37" i="20"/>
  <c r="I53" i="20"/>
  <c r="I69" i="20"/>
  <c r="I85" i="20"/>
  <c r="I92" i="20"/>
  <c r="I109" i="20"/>
  <c r="I110" i="20"/>
  <c r="I102" i="20"/>
  <c r="I94" i="20"/>
  <c r="I86" i="20"/>
  <c r="I46" i="20"/>
  <c r="I38" i="20"/>
  <c r="M38" i="20" s="1"/>
  <c r="I30" i="20"/>
  <c r="I24" i="20"/>
  <c r="I28" i="20"/>
  <c r="I44" i="20"/>
  <c r="I60" i="20"/>
  <c r="I76" i="20"/>
  <c r="I93" i="20"/>
  <c r="M93" i="20" s="1"/>
  <c r="I61" i="20"/>
  <c r="I77" i="20"/>
  <c r="I100" i="20"/>
  <c r="M100" i="20" s="1"/>
  <c r="D113" i="20"/>
  <c r="M67" i="20"/>
  <c r="I21" i="20" l="1"/>
  <c r="M21" i="20" s="1"/>
  <c r="J18" i="20"/>
  <c r="N18" i="20" s="1"/>
  <c r="J17" i="20"/>
  <c r="N17" i="20" s="1"/>
  <c r="I23" i="20"/>
  <c r="M23" i="20" s="1"/>
  <c r="J63" i="20"/>
  <c r="N63" i="20" s="1"/>
  <c r="I112" i="20"/>
  <c r="M112" i="20" s="1"/>
  <c r="J79" i="20"/>
  <c r="N79" i="20" s="1"/>
  <c r="I54" i="20"/>
  <c r="M54" i="20" s="1"/>
  <c r="J54" i="20"/>
  <c r="N54" i="20" s="1"/>
  <c r="I108" i="20"/>
  <c r="M108" i="20" s="1"/>
  <c r="J108" i="20"/>
  <c r="N108" i="20" s="1"/>
  <c r="I58" i="20"/>
  <c r="M58" i="20" s="1"/>
  <c r="J58" i="20"/>
  <c r="N58" i="20" s="1"/>
  <c r="I62" i="20"/>
  <c r="M62" i="20" s="1"/>
  <c r="J62" i="20"/>
  <c r="N62" i="20" s="1"/>
  <c r="I70" i="20"/>
  <c r="M70" i="20" s="1"/>
  <c r="J70" i="20"/>
  <c r="N70" i="20" s="1"/>
  <c r="I56" i="20"/>
  <c r="M56" i="20" s="1"/>
  <c r="J56" i="20"/>
  <c r="N56" i="20" s="1"/>
  <c r="I55" i="20"/>
  <c r="M55" i="20" s="1"/>
  <c r="J55" i="20"/>
  <c r="N55" i="20" s="1"/>
  <c r="I95" i="20"/>
  <c r="M95" i="20" s="1"/>
  <c r="J95" i="20"/>
  <c r="N95" i="20" s="1"/>
  <c r="I98" i="20"/>
  <c r="M98" i="20" s="1"/>
  <c r="J98" i="20"/>
  <c r="N98" i="20" s="1"/>
  <c r="I111" i="20"/>
  <c r="M111" i="20" s="1"/>
  <c r="J111" i="20"/>
  <c r="N111" i="20" s="1"/>
  <c r="I87" i="20"/>
  <c r="M87" i="20" s="1"/>
  <c r="J87" i="20"/>
  <c r="N87" i="20" s="1"/>
  <c r="I80" i="20"/>
  <c r="M80" i="20" s="1"/>
  <c r="J80" i="20"/>
  <c r="N80" i="20" s="1"/>
  <c r="I16" i="20"/>
  <c r="M16" i="20" s="1"/>
  <c r="J16" i="20"/>
  <c r="I103" i="20"/>
  <c r="M103" i="20" s="1"/>
  <c r="J103" i="20"/>
  <c r="N103" i="20" s="1"/>
  <c r="I66" i="20"/>
  <c r="M66" i="20" s="1"/>
  <c r="J66" i="20"/>
  <c r="N66" i="20" s="1"/>
  <c r="I78" i="20"/>
  <c r="M78" i="20" s="1"/>
  <c r="J78" i="20"/>
  <c r="N78" i="20" s="1"/>
  <c r="I50" i="20"/>
  <c r="M50" i="20" s="1"/>
  <c r="I71" i="20"/>
  <c r="M71" i="20" s="1"/>
  <c r="J71" i="20"/>
  <c r="N71" i="20" s="1"/>
  <c r="M92" i="20"/>
  <c r="M101" i="20"/>
  <c r="M52" i="20"/>
  <c r="M61" i="20"/>
  <c r="M45" i="20"/>
  <c r="M90" i="20"/>
  <c r="M29" i="20"/>
  <c r="M20" i="20"/>
  <c r="M110" i="20"/>
  <c r="M26" i="20"/>
  <c r="M82" i="20"/>
  <c r="M74" i="20"/>
  <c r="M30" i="20"/>
  <c r="M44" i="20"/>
  <c r="M106" i="20"/>
  <c r="M86" i="20"/>
  <c r="M37" i="20"/>
  <c r="M77" i="20"/>
  <c r="M109" i="20"/>
  <c r="M60" i="20"/>
  <c r="M42" i="20"/>
  <c r="M34" i="20"/>
  <c r="M46" i="20"/>
  <c r="M69" i="20"/>
  <c r="M85" i="20"/>
  <c r="M53" i="20"/>
  <c r="M94" i="20"/>
  <c r="M28" i="20"/>
  <c r="M102" i="20"/>
  <c r="M76" i="20"/>
  <c r="M24" i="20"/>
  <c r="I15" i="20" l="1"/>
  <c r="N16" i="20"/>
  <c r="N15" i="20" s="1"/>
  <c r="J15" i="20"/>
  <c r="M15" i="20"/>
  <c r="A5" i="17"/>
  <c r="M2" i="17"/>
  <c r="E23" i="6" l="1"/>
  <c r="E24" i="6"/>
  <c r="E25" i="6"/>
  <c r="E26" i="6"/>
  <c r="D19" i="11" l="1"/>
  <c r="D20" i="11" s="1"/>
  <c r="B19" i="11"/>
  <c r="B20" i="11" s="1"/>
  <c r="F18" i="11"/>
  <c r="G18" i="11" s="1"/>
  <c r="E18" i="11"/>
  <c r="G48" i="9" l="1"/>
  <c r="J48" i="9" s="1"/>
  <c r="K48" i="9" s="1"/>
  <c r="A48" i="9"/>
  <c r="G47" i="9"/>
  <c r="J47" i="9" s="1"/>
  <c r="K47" i="9" s="1"/>
  <c r="A47" i="9"/>
  <c r="G46" i="9"/>
  <c r="A46" i="9"/>
  <c r="G45" i="9"/>
  <c r="J45" i="9" s="1"/>
  <c r="K45" i="9" s="1"/>
  <c r="A45" i="9"/>
  <c r="G44" i="9"/>
  <c r="J44" i="9" s="1"/>
  <c r="A44" i="9"/>
  <c r="G43" i="9"/>
  <c r="A43" i="9"/>
  <c r="G42" i="9"/>
  <c r="J42" i="9" s="1"/>
  <c r="A42" i="9"/>
  <c r="G41" i="9"/>
  <c r="I41" i="9" s="1"/>
  <c r="A41" i="9"/>
  <c r="G40" i="9"/>
  <c r="I40" i="9" s="1"/>
  <c r="A40" i="9"/>
  <c r="G39" i="9"/>
  <c r="J39" i="9" s="1"/>
  <c r="K39" i="9" s="1"/>
  <c r="A39" i="9"/>
  <c r="G107" i="9"/>
  <c r="I107" i="9" s="1"/>
  <c r="A107" i="9"/>
  <c r="G106" i="9"/>
  <c r="J106" i="9" s="1"/>
  <c r="K106" i="9" s="1"/>
  <c r="A106" i="9"/>
  <c r="G105" i="9"/>
  <c r="A105" i="9"/>
  <c r="G104" i="9"/>
  <c r="J104" i="9" s="1"/>
  <c r="K104" i="9" s="1"/>
  <c r="A104" i="9"/>
  <c r="G103" i="9"/>
  <c r="J103" i="9" s="1"/>
  <c r="K103" i="9" s="1"/>
  <c r="A103" i="9"/>
  <c r="G102" i="9"/>
  <c r="J102" i="9" s="1"/>
  <c r="A102" i="9"/>
  <c r="G101" i="9"/>
  <c r="A101" i="9"/>
  <c r="G100" i="9"/>
  <c r="J100" i="9" s="1"/>
  <c r="K100" i="9" s="1"/>
  <c r="A100" i="9"/>
  <c r="J99" i="9"/>
  <c r="G99" i="9"/>
  <c r="I99" i="9" s="1"/>
  <c r="A99" i="9"/>
  <c r="G98" i="9"/>
  <c r="J98" i="9" s="1"/>
  <c r="K98" i="9" s="1"/>
  <c r="A98" i="9"/>
  <c r="G97" i="9"/>
  <c r="A97" i="9"/>
  <c r="J96" i="9"/>
  <c r="K96" i="9" s="1"/>
  <c r="I96" i="9"/>
  <c r="G96" i="9"/>
  <c r="A96" i="9"/>
  <c r="G95" i="9"/>
  <c r="J95" i="9" s="1"/>
  <c r="K95" i="9" s="1"/>
  <c r="A95" i="9"/>
  <c r="G94" i="9"/>
  <c r="J94" i="9" s="1"/>
  <c r="A94" i="9"/>
  <c r="G93" i="9"/>
  <c r="A93" i="9"/>
  <c r="G92" i="9"/>
  <c r="J92" i="9" s="1"/>
  <c r="K92" i="9" s="1"/>
  <c r="A92" i="9"/>
  <c r="G91" i="9"/>
  <c r="A91" i="9"/>
  <c r="G90" i="9"/>
  <c r="J90" i="9" s="1"/>
  <c r="K90" i="9" s="1"/>
  <c r="A90" i="9"/>
  <c r="G89" i="9"/>
  <c r="A89" i="9"/>
  <c r="G88" i="9"/>
  <c r="J88" i="9" s="1"/>
  <c r="K88" i="9" s="1"/>
  <c r="A88" i="9"/>
  <c r="G87" i="9"/>
  <c r="I87" i="9" s="1"/>
  <c r="A87" i="9"/>
  <c r="G86" i="9"/>
  <c r="A86" i="9"/>
  <c r="G85" i="9"/>
  <c r="A85" i="9"/>
  <c r="G84" i="9"/>
  <c r="I84" i="9" s="1"/>
  <c r="A84" i="9"/>
  <c r="G83" i="9"/>
  <c r="I83" i="9" s="1"/>
  <c r="A83" i="9"/>
  <c r="G82" i="9"/>
  <c r="J82" i="9" s="1"/>
  <c r="K82" i="9" s="1"/>
  <c r="A82" i="9"/>
  <c r="G81" i="9"/>
  <c r="A81" i="9"/>
  <c r="G80" i="9"/>
  <c r="I80" i="9" s="1"/>
  <c r="A80" i="9"/>
  <c r="G79" i="9"/>
  <c r="J79" i="9" s="1"/>
  <c r="K79" i="9" s="1"/>
  <c r="A79" i="9"/>
  <c r="G78" i="9"/>
  <c r="J78" i="9" s="1"/>
  <c r="A78" i="9"/>
  <c r="G77" i="9"/>
  <c r="I77" i="9" s="1"/>
  <c r="A77" i="9"/>
  <c r="G76" i="9"/>
  <c r="J76" i="9" s="1"/>
  <c r="K76" i="9" s="1"/>
  <c r="A76" i="9"/>
  <c r="G75" i="9"/>
  <c r="I75" i="9" s="1"/>
  <c r="A75" i="9"/>
  <c r="G74" i="9"/>
  <c r="J74" i="9" s="1"/>
  <c r="K74" i="9" s="1"/>
  <c r="A74" i="9"/>
  <c r="G73" i="9"/>
  <c r="A73" i="9"/>
  <c r="G72" i="9"/>
  <c r="J72" i="9" s="1"/>
  <c r="A72" i="9"/>
  <c r="G71" i="9"/>
  <c r="I71" i="9" s="1"/>
  <c r="A71" i="9"/>
  <c r="G70" i="9"/>
  <c r="J70" i="9" s="1"/>
  <c r="A70" i="9"/>
  <c r="G69" i="9"/>
  <c r="A69" i="9"/>
  <c r="G68" i="9"/>
  <c r="I68" i="9" s="1"/>
  <c r="A68" i="9"/>
  <c r="G66" i="9"/>
  <c r="I66" i="9" s="1"/>
  <c r="A66" i="9"/>
  <c r="G65" i="9"/>
  <c r="A65" i="9"/>
  <c r="G64" i="9"/>
  <c r="A64" i="9"/>
  <c r="G63" i="9"/>
  <c r="J63" i="9" s="1"/>
  <c r="K63" i="9" s="1"/>
  <c r="A63" i="9"/>
  <c r="G62" i="9"/>
  <c r="A62" i="9"/>
  <c r="G61" i="9"/>
  <c r="J61" i="9" s="1"/>
  <c r="K61" i="9" s="1"/>
  <c r="A61" i="9"/>
  <c r="G60" i="9"/>
  <c r="A60" i="9"/>
  <c r="G59" i="9"/>
  <c r="J59" i="9" s="1"/>
  <c r="A59" i="9"/>
  <c r="G58" i="9"/>
  <c r="I58" i="9" s="1"/>
  <c r="A58" i="9"/>
  <c r="G57" i="9"/>
  <c r="A57" i="9"/>
  <c r="G56" i="9"/>
  <c r="A56" i="9"/>
  <c r="G55" i="9"/>
  <c r="I55" i="9" s="1"/>
  <c r="A55" i="9"/>
  <c r="G54" i="9"/>
  <c r="J54" i="9" s="1"/>
  <c r="A54" i="9"/>
  <c r="G53" i="9"/>
  <c r="J53" i="9" s="1"/>
  <c r="K53" i="9" s="1"/>
  <c r="A53" i="9"/>
  <c r="G52" i="9"/>
  <c r="I52" i="9" s="1"/>
  <c r="A52" i="9"/>
  <c r="G51" i="9"/>
  <c r="I51" i="9" s="1"/>
  <c r="A51" i="9"/>
  <c r="G50" i="9"/>
  <c r="I50" i="9" s="1"/>
  <c r="A50" i="9"/>
  <c r="G49" i="9"/>
  <c r="A49" i="9"/>
  <c r="G38" i="9"/>
  <c r="A38" i="9"/>
  <c r="G37" i="9"/>
  <c r="I37" i="9" s="1"/>
  <c r="A37" i="9"/>
  <c r="I104" i="4"/>
  <c r="A104" i="4"/>
  <c r="I103" i="4"/>
  <c r="A103" i="4"/>
  <c r="I102" i="4"/>
  <c r="A102" i="4"/>
  <c r="I101" i="4"/>
  <c r="A101" i="4"/>
  <c r="I100" i="4"/>
  <c r="K100" i="4" s="1"/>
  <c r="A100" i="4"/>
  <c r="I99" i="4"/>
  <c r="A99" i="4"/>
  <c r="I98" i="4"/>
  <c r="A98" i="4"/>
  <c r="I97" i="4"/>
  <c r="A97" i="4"/>
  <c r="I96" i="4"/>
  <c r="K96" i="4" s="1"/>
  <c r="A96" i="4"/>
  <c r="I95" i="4"/>
  <c r="L95" i="4" s="1"/>
  <c r="M95" i="4" s="1"/>
  <c r="A95" i="4"/>
  <c r="I94" i="4"/>
  <c r="A94" i="4"/>
  <c r="I93" i="4"/>
  <c r="A93" i="4"/>
  <c r="I92" i="4"/>
  <c r="A92" i="4"/>
  <c r="I91" i="4"/>
  <c r="A91" i="4"/>
  <c r="I90" i="4"/>
  <c r="A90" i="4"/>
  <c r="I89" i="4"/>
  <c r="A89" i="4"/>
  <c r="I88" i="4"/>
  <c r="A88" i="4"/>
  <c r="I87" i="4"/>
  <c r="A87" i="4"/>
  <c r="I86" i="4"/>
  <c r="A86" i="4"/>
  <c r="I85" i="4"/>
  <c r="A85" i="4"/>
  <c r="I82" i="4"/>
  <c r="A82" i="4"/>
  <c r="I81" i="4"/>
  <c r="A81" i="4"/>
  <c r="I80" i="4"/>
  <c r="K80" i="4" s="1"/>
  <c r="A80" i="4"/>
  <c r="I79" i="4"/>
  <c r="A79" i="4"/>
  <c r="I78" i="4"/>
  <c r="K78" i="4" s="1"/>
  <c r="A78" i="4"/>
  <c r="I77" i="4"/>
  <c r="A77" i="4"/>
  <c r="I76" i="4"/>
  <c r="A76" i="4"/>
  <c r="I75" i="4"/>
  <c r="A75" i="4"/>
  <c r="I74" i="4"/>
  <c r="A74" i="4"/>
  <c r="I73" i="4"/>
  <c r="A73" i="4"/>
  <c r="I69" i="4"/>
  <c r="A69" i="4"/>
  <c r="I68" i="4"/>
  <c r="A68" i="4"/>
  <c r="I67" i="4"/>
  <c r="K67" i="4" s="1"/>
  <c r="A67" i="4"/>
  <c r="I66" i="4"/>
  <c r="A66" i="4"/>
  <c r="I65" i="4"/>
  <c r="A65" i="4"/>
  <c r="I64" i="4"/>
  <c r="A64" i="4"/>
  <c r="I63" i="4"/>
  <c r="A63" i="4"/>
  <c r="I62" i="4"/>
  <c r="A62" i="4"/>
  <c r="I61" i="4"/>
  <c r="A61" i="4"/>
  <c r="I60" i="4"/>
  <c r="A60" i="4"/>
  <c r="I105" i="4"/>
  <c r="A105" i="4"/>
  <c r="I84" i="4"/>
  <c r="A84" i="4"/>
  <c r="I83" i="4"/>
  <c r="A83" i="4"/>
  <c r="I72" i="4"/>
  <c r="A72" i="4"/>
  <c r="I71" i="4"/>
  <c r="A71" i="4"/>
  <c r="I70" i="4"/>
  <c r="A70" i="4"/>
  <c r="I59" i="4"/>
  <c r="A59" i="4"/>
  <c r="I58" i="4"/>
  <c r="A58" i="4"/>
  <c r="I57" i="4"/>
  <c r="A57" i="4"/>
  <c r="I56" i="4"/>
  <c r="A56" i="4"/>
  <c r="I55" i="4"/>
  <c r="A55" i="4"/>
  <c r="I54" i="4"/>
  <c r="A54" i="4"/>
  <c r="I53" i="4"/>
  <c r="A53" i="4"/>
  <c r="I52" i="4"/>
  <c r="A52" i="4"/>
  <c r="I51" i="4"/>
  <c r="A51" i="4"/>
  <c r="I50" i="4"/>
  <c r="A50" i="4"/>
  <c r="I49" i="4"/>
  <c r="A49" i="4"/>
  <c r="I48" i="4"/>
  <c r="A48" i="4"/>
  <c r="I47" i="4"/>
  <c r="A47" i="4"/>
  <c r="I46" i="4"/>
  <c r="A46" i="4"/>
  <c r="I106" i="4"/>
  <c r="A106" i="4"/>
  <c r="J12" i="4"/>
  <c r="A39" i="4"/>
  <c r="I39" i="4"/>
  <c r="A40" i="4"/>
  <c r="I40" i="4"/>
  <c r="A41" i="4"/>
  <c r="I41" i="4"/>
  <c r="K41" i="4" s="1"/>
  <c r="A42" i="4"/>
  <c r="I42" i="4"/>
  <c r="A43" i="4"/>
  <c r="I43" i="4"/>
  <c r="K43" i="4" s="1"/>
  <c r="A44" i="4"/>
  <c r="I44" i="4"/>
  <c r="A45" i="4"/>
  <c r="I45" i="4"/>
  <c r="A107" i="4"/>
  <c r="I107" i="4"/>
  <c r="K107" i="4" s="1"/>
  <c r="A108" i="4"/>
  <c r="I108" i="4"/>
  <c r="A109" i="4"/>
  <c r="I109" i="4"/>
  <c r="K109" i="4" s="1"/>
  <c r="A110" i="4"/>
  <c r="I110" i="4"/>
  <c r="J50" i="9" l="1"/>
  <c r="K50" i="9" s="1"/>
  <c r="J68" i="9"/>
  <c r="K68" i="9" s="1"/>
  <c r="I76" i="9"/>
  <c r="I79" i="9"/>
  <c r="J55" i="9"/>
  <c r="K55" i="9" s="1"/>
  <c r="I100" i="9"/>
  <c r="I103" i="9"/>
  <c r="I63" i="9"/>
  <c r="J66" i="9"/>
  <c r="K66" i="9" s="1"/>
  <c r="J80" i="9"/>
  <c r="K80" i="9" s="1"/>
  <c r="J87" i="9"/>
  <c r="K87" i="9" s="1"/>
  <c r="J84" i="9"/>
  <c r="K84" i="9" s="1"/>
  <c r="I45" i="9"/>
  <c r="L85" i="4"/>
  <c r="M85" i="4" s="1"/>
  <c r="K85" i="4"/>
  <c r="L93" i="4"/>
  <c r="M93" i="4" s="1"/>
  <c r="K93" i="4"/>
  <c r="K59" i="9"/>
  <c r="I92" i="9"/>
  <c r="I95" i="9"/>
  <c r="K42" i="9"/>
  <c r="I59" i="9"/>
  <c r="J62" i="9"/>
  <c r="K62" i="9" s="1"/>
  <c r="J40" i="9"/>
  <c r="K40" i="9" s="1"/>
  <c r="I42" i="9"/>
  <c r="I47" i="9"/>
  <c r="J37" i="9"/>
  <c r="K37" i="9" s="1"/>
  <c r="I104" i="9"/>
  <c r="J107" i="9"/>
  <c r="K107" i="9" s="1"/>
  <c r="J51" i="9"/>
  <c r="K51" i="9" s="1"/>
  <c r="I88" i="9"/>
  <c r="J91" i="9"/>
  <c r="K91" i="9" s="1"/>
  <c r="J58" i="9"/>
  <c r="K58" i="9" s="1"/>
  <c r="J71" i="9"/>
  <c r="K71" i="9" s="1"/>
  <c r="J83" i="9"/>
  <c r="K83" i="9" s="1"/>
  <c r="I39" i="9"/>
  <c r="J41" i="9"/>
  <c r="K41" i="9" s="1"/>
  <c r="K44" i="9"/>
  <c r="K72" i="9"/>
  <c r="I72" i="9"/>
  <c r="J75" i="9"/>
  <c r="K75" i="9" s="1"/>
  <c r="I44" i="9"/>
  <c r="I43" i="9"/>
  <c r="J46" i="9"/>
  <c r="K46" i="9" s="1"/>
  <c r="I46" i="9"/>
  <c r="J43" i="9"/>
  <c r="K43" i="9" s="1"/>
  <c r="I48" i="9"/>
  <c r="K70" i="9"/>
  <c r="K78" i="9"/>
  <c r="K102" i="9"/>
  <c r="I69" i="9"/>
  <c r="I85" i="9"/>
  <c r="K99" i="9"/>
  <c r="I101" i="9"/>
  <c r="J69" i="9"/>
  <c r="K69" i="9" s="1"/>
  <c r="I74" i="9"/>
  <c r="J77" i="9"/>
  <c r="K77" i="9" s="1"/>
  <c r="I82" i="9"/>
  <c r="J85" i="9"/>
  <c r="K85" i="9" s="1"/>
  <c r="I90" i="9"/>
  <c r="J93" i="9"/>
  <c r="K93" i="9" s="1"/>
  <c r="I98" i="9"/>
  <c r="J101" i="9"/>
  <c r="K101" i="9" s="1"/>
  <c r="I106" i="9"/>
  <c r="K94" i="9"/>
  <c r="I93" i="9"/>
  <c r="I89" i="9"/>
  <c r="I105" i="9"/>
  <c r="J89" i="9"/>
  <c r="K89" i="9" s="1"/>
  <c r="I94" i="9"/>
  <c r="I102" i="9"/>
  <c r="I73" i="9"/>
  <c r="I81" i="9"/>
  <c r="I97" i="9"/>
  <c r="I70" i="9"/>
  <c r="J73" i="9"/>
  <c r="K73" i="9" s="1"/>
  <c r="I78" i="9"/>
  <c r="J81" i="9"/>
  <c r="K81" i="9" s="1"/>
  <c r="I86" i="9"/>
  <c r="J97" i="9"/>
  <c r="K97" i="9" s="1"/>
  <c r="J105" i="9"/>
  <c r="K105" i="9" s="1"/>
  <c r="K54" i="9"/>
  <c r="J86" i="9"/>
  <c r="K86" i="9" s="1"/>
  <c r="I91" i="9"/>
  <c r="I60" i="9"/>
  <c r="I49" i="9"/>
  <c r="J52" i="9"/>
  <c r="K52" i="9" s="1"/>
  <c r="I57" i="9"/>
  <c r="J60" i="9"/>
  <c r="K60" i="9" s="1"/>
  <c r="I65" i="9"/>
  <c r="J49" i="9"/>
  <c r="K49" i="9" s="1"/>
  <c r="I54" i="9"/>
  <c r="J57" i="9"/>
  <c r="K57" i="9" s="1"/>
  <c r="I62" i="9"/>
  <c r="J65" i="9"/>
  <c r="K65" i="9" s="1"/>
  <c r="I56" i="9"/>
  <c r="J38" i="9"/>
  <c r="K38" i="9" s="1"/>
  <c r="I53" i="9"/>
  <c r="J56" i="9"/>
  <c r="K56" i="9" s="1"/>
  <c r="I61" i="9"/>
  <c r="J64" i="9"/>
  <c r="K64" i="9" s="1"/>
  <c r="I38" i="9"/>
  <c r="I64" i="9"/>
  <c r="L98" i="4"/>
  <c r="M98" i="4" s="1"/>
  <c r="K98" i="4"/>
  <c r="L103" i="4"/>
  <c r="M103" i="4" s="1"/>
  <c r="K103" i="4"/>
  <c r="L91" i="4"/>
  <c r="M91" i="4" s="1"/>
  <c r="K91" i="4"/>
  <c r="K102" i="4"/>
  <c r="L102" i="4"/>
  <c r="M102" i="4" s="1"/>
  <c r="L89" i="4"/>
  <c r="M89" i="4" s="1"/>
  <c r="K89" i="4"/>
  <c r="L87" i="4"/>
  <c r="M87" i="4" s="1"/>
  <c r="K87" i="4"/>
  <c r="L90" i="4"/>
  <c r="M90" i="4" s="1"/>
  <c r="K90" i="4"/>
  <c r="K94" i="4"/>
  <c r="L94" i="4"/>
  <c r="M94" i="4" s="1"/>
  <c r="K86" i="4"/>
  <c r="L86" i="4"/>
  <c r="M86" i="4" s="1"/>
  <c r="L97" i="4"/>
  <c r="M97" i="4" s="1"/>
  <c r="K97" i="4"/>
  <c r="K101" i="4"/>
  <c r="L101" i="4"/>
  <c r="M101" i="4" s="1"/>
  <c r="L99" i="4"/>
  <c r="M99" i="4" s="1"/>
  <c r="K99" i="4"/>
  <c r="L104" i="4"/>
  <c r="M104" i="4" s="1"/>
  <c r="K104" i="4"/>
  <c r="K92" i="4"/>
  <c r="L92" i="4"/>
  <c r="M92" i="4" s="1"/>
  <c r="L100" i="4"/>
  <c r="M100" i="4" s="1"/>
  <c r="L80" i="4"/>
  <c r="M80" i="4" s="1"/>
  <c r="K88" i="4"/>
  <c r="L78" i="4"/>
  <c r="M78" i="4" s="1"/>
  <c r="L88" i="4"/>
  <c r="M88" i="4" s="1"/>
  <c r="K95" i="4"/>
  <c r="L96" i="4"/>
  <c r="M96" i="4" s="1"/>
  <c r="L65" i="4"/>
  <c r="M65" i="4" s="1"/>
  <c r="L75" i="4"/>
  <c r="M75" i="4" s="1"/>
  <c r="K75" i="4"/>
  <c r="L60" i="4"/>
  <c r="M60" i="4" s="1"/>
  <c r="K60" i="4"/>
  <c r="L74" i="4"/>
  <c r="M74" i="4" s="1"/>
  <c r="K74" i="4"/>
  <c r="L81" i="4"/>
  <c r="M81" i="4" s="1"/>
  <c r="K81" i="4"/>
  <c r="L77" i="4"/>
  <c r="M77" i="4" s="1"/>
  <c r="K77" i="4"/>
  <c r="L79" i="4"/>
  <c r="M79" i="4" s="1"/>
  <c r="K79" i="4"/>
  <c r="L73" i="4"/>
  <c r="M73" i="4" s="1"/>
  <c r="K73" i="4"/>
  <c r="L82" i="4"/>
  <c r="M82" i="4" s="1"/>
  <c r="K82" i="4"/>
  <c r="K76" i="4"/>
  <c r="L76" i="4"/>
  <c r="M76" i="4" s="1"/>
  <c r="K61" i="4"/>
  <c r="L61" i="4"/>
  <c r="M61" i="4" s="1"/>
  <c r="K64" i="4"/>
  <c r="L64" i="4"/>
  <c r="M64" i="4" s="1"/>
  <c r="L66" i="4"/>
  <c r="M66" i="4" s="1"/>
  <c r="K66" i="4"/>
  <c r="L69" i="4"/>
  <c r="M69" i="4" s="1"/>
  <c r="K69" i="4"/>
  <c r="L68" i="4"/>
  <c r="M68" i="4" s="1"/>
  <c r="K68" i="4"/>
  <c r="L62" i="4"/>
  <c r="M62" i="4" s="1"/>
  <c r="K62" i="4"/>
  <c r="L67" i="4"/>
  <c r="M67" i="4" s="1"/>
  <c r="K65" i="4"/>
  <c r="K63" i="4"/>
  <c r="L63" i="4"/>
  <c r="M63" i="4" s="1"/>
  <c r="K55" i="4"/>
  <c r="L55" i="4"/>
  <c r="M55" i="4" s="1"/>
  <c r="L48" i="4"/>
  <c r="M48" i="4" s="1"/>
  <c r="K48" i="4"/>
  <c r="L58" i="4"/>
  <c r="M58" i="4" s="1"/>
  <c r="K58" i="4"/>
  <c r="K46" i="4"/>
  <c r="L46" i="4"/>
  <c r="M46" i="4" s="1"/>
  <c r="L51" i="4"/>
  <c r="M51" i="4" s="1"/>
  <c r="K51" i="4"/>
  <c r="L56" i="4"/>
  <c r="M56" i="4" s="1"/>
  <c r="K56" i="4"/>
  <c r="L70" i="4"/>
  <c r="M70" i="4" s="1"/>
  <c r="K70" i="4"/>
  <c r="L52" i="4"/>
  <c r="M52" i="4" s="1"/>
  <c r="K52" i="4"/>
  <c r="K50" i="4"/>
  <c r="L50" i="4"/>
  <c r="M50" i="4" s="1"/>
  <c r="K83" i="4"/>
  <c r="L83" i="4"/>
  <c r="M83" i="4" s="1"/>
  <c r="K54" i="4"/>
  <c r="L54" i="4"/>
  <c r="M54" i="4" s="1"/>
  <c r="L59" i="4"/>
  <c r="M59" i="4" s="1"/>
  <c r="K59" i="4"/>
  <c r="L84" i="4"/>
  <c r="M84" i="4" s="1"/>
  <c r="K84" i="4"/>
  <c r="K47" i="4"/>
  <c r="L47" i="4"/>
  <c r="M47" i="4" s="1"/>
  <c r="L72" i="4"/>
  <c r="M72" i="4" s="1"/>
  <c r="K72" i="4"/>
  <c r="K53" i="4"/>
  <c r="K71" i="4"/>
  <c r="L53" i="4"/>
  <c r="M53" i="4" s="1"/>
  <c r="L71" i="4"/>
  <c r="M71" i="4" s="1"/>
  <c r="K49" i="4"/>
  <c r="K57" i="4"/>
  <c r="K105" i="4"/>
  <c r="L49" i="4"/>
  <c r="M49" i="4" s="1"/>
  <c r="L57" i="4"/>
  <c r="M57" i="4" s="1"/>
  <c r="L105" i="4"/>
  <c r="M105" i="4" s="1"/>
  <c r="L106" i="4"/>
  <c r="M106" i="4" s="1"/>
  <c r="K106" i="4"/>
  <c r="L45" i="4"/>
  <c r="M45" i="4" s="1"/>
  <c r="K45" i="4"/>
  <c r="L110" i="4"/>
  <c r="M110" i="4" s="1"/>
  <c r="K110" i="4"/>
  <c r="L108" i="4"/>
  <c r="M108" i="4" s="1"/>
  <c r="K108" i="4"/>
  <c r="L44" i="4"/>
  <c r="M44" i="4" s="1"/>
  <c r="K44" i="4"/>
  <c r="L109" i="4"/>
  <c r="M109" i="4" s="1"/>
  <c r="K40" i="4"/>
  <c r="L40" i="4"/>
  <c r="M40" i="4" s="1"/>
  <c r="K42" i="4"/>
  <c r="L42" i="4"/>
  <c r="M42" i="4" s="1"/>
  <c r="L39" i="4"/>
  <c r="M39" i="4" s="1"/>
  <c r="K39" i="4"/>
  <c r="L41" i="4"/>
  <c r="M41" i="4" s="1"/>
  <c r="L43" i="4"/>
  <c r="M43" i="4" s="1"/>
  <c r="L107" i="4"/>
  <c r="M107" i="4" s="1"/>
  <c r="A14" i="9" l="1"/>
  <c r="A15" i="9"/>
  <c r="A16" i="9"/>
  <c r="A17" i="9"/>
  <c r="A18" i="9"/>
  <c r="A19" i="9"/>
  <c r="A20" i="9"/>
  <c r="A21" i="9"/>
  <c r="A22" i="9"/>
  <c r="A23" i="9"/>
  <c r="A24" i="9"/>
  <c r="A25" i="9"/>
  <c r="A26" i="9"/>
  <c r="A27" i="9"/>
  <c r="A28" i="9"/>
  <c r="A29" i="9"/>
  <c r="A30" i="9"/>
  <c r="A31" i="9"/>
  <c r="A32" i="9"/>
  <c r="A33" i="9"/>
  <c r="A34" i="9"/>
  <c r="A35" i="9"/>
  <c r="A36" i="9"/>
  <c r="A67" i="9"/>
  <c r="A108" i="9"/>
  <c r="A109" i="9"/>
  <c r="A110" i="9"/>
  <c r="A111" i="9"/>
  <c r="A112" i="9"/>
  <c r="A13" i="9"/>
  <c r="A14" i="4"/>
  <c r="A15" i="4"/>
  <c r="A16" i="4"/>
  <c r="A17" i="4"/>
  <c r="A18" i="4"/>
  <c r="A19" i="4"/>
  <c r="A20" i="4"/>
  <c r="A21" i="4"/>
  <c r="A22" i="4"/>
  <c r="A23" i="4"/>
  <c r="A24" i="4"/>
  <c r="A25" i="4"/>
  <c r="A26" i="4"/>
  <c r="A27" i="4"/>
  <c r="A28" i="4"/>
  <c r="A29" i="4"/>
  <c r="A30" i="4"/>
  <c r="A31" i="4"/>
  <c r="A32" i="4"/>
  <c r="A33" i="4"/>
  <c r="A34" i="4"/>
  <c r="A35" i="4"/>
  <c r="A36" i="4"/>
  <c r="A37" i="4"/>
  <c r="A38" i="4"/>
  <c r="A13" i="4"/>
  <c r="A5" i="11"/>
  <c r="F2" i="11"/>
  <c r="B5" i="9"/>
  <c r="J2" i="9"/>
  <c r="E22" i="6"/>
  <c r="E21" i="6"/>
  <c r="E20" i="6"/>
  <c r="E19" i="6"/>
  <c r="E18" i="6"/>
  <c r="B5" i="4"/>
  <c r="L2" i="4"/>
  <c r="F21" i="17" l="1"/>
  <c r="G21" i="17"/>
  <c r="H21" i="17"/>
  <c r="C21" i="17"/>
  <c r="I21" i="17"/>
  <c r="E21" i="17"/>
  <c r="K21" i="17"/>
  <c r="D19" i="17"/>
  <c r="L19" i="17"/>
  <c r="H19" i="17"/>
  <c r="K19" i="17"/>
  <c r="E19" i="17"/>
  <c r="C19" i="17"/>
  <c r="I19" i="17"/>
  <c r="F19" i="17"/>
  <c r="G19" i="17"/>
  <c r="J19" i="17"/>
  <c r="I29" i="17"/>
  <c r="H29" i="17"/>
  <c r="G29" i="17"/>
  <c r="F29" i="17"/>
  <c r="E29" i="17"/>
  <c r="L29" i="17"/>
  <c r="D29" i="17"/>
  <c r="J29" i="17"/>
  <c r="K29" i="17"/>
  <c r="C29" i="17"/>
  <c r="A5" i="6"/>
  <c r="D2" i="6"/>
  <c r="D5" i="2"/>
  <c r="G2" i="2"/>
  <c r="H12" i="9"/>
  <c r="M29" i="17" l="1"/>
  <c r="G39" i="17"/>
  <c r="J39" i="17"/>
  <c r="D39" i="17"/>
  <c r="I39" i="17"/>
  <c r="E39" i="17"/>
  <c r="K39" i="17"/>
  <c r="F39" i="17"/>
  <c r="M19" i="17"/>
  <c r="L39" i="17"/>
  <c r="H39" i="17"/>
  <c r="C39" i="17"/>
  <c r="E12" i="6"/>
  <c r="I31" i="4"/>
  <c r="I32" i="4"/>
  <c r="I33" i="4"/>
  <c r="L33" i="4" s="1"/>
  <c r="I34" i="4"/>
  <c r="I35" i="4"/>
  <c r="K35" i="4" s="1"/>
  <c r="I36" i="4"/>
  <c r="I37" i="4"/>
  <c r="K37" i="4" s="1"/>
  <c r="I38" i="4"/>
  <c r="K38" i="4" s="1"/>
  <c r="M39" i="17" l="1"/>
  <c r="D15" i="11" s="1"/>
  <c r="M33" i="4"/>
  <c r="L36" i="4"/>
  <c r="M36" i="4" s="1"/>
  <c r="K36" i="4"/>
  <c r="L32" i="4"/>
  <c r="M32" i="4" s="1"/>
  <c r="K32" i="4"/>
  <c r="L34" i="4"/>
  <c r="M34" i="4" s="1"/>
  <c r="K34" i="4"/>
  <c r="K31" i="4"/>
  <c r="L31" i="4"/>
  <c r="M31" i="4" s="1"/>
  <c r="L37" i="4"/>
  <c r="M37" i="4" s="1"/>
  <c r="L38" i="4"/>
  <c r="M38" i="4" s="1"/>
  <c r="K33" i="4"/>
  <c r="L35" i="4"/>
  <c r="M35" i="4" s="1"/>
  <c r="G112" i="9"/>
  <c r="G111" i="9"/>
  <c r="G110" i="9"/>
  <c r="G109" i="9"/>
  <c r="G108" i="9"/>
  <c r="G67" i="9"/>
  <c r="G36" i="9"/>
  <c r="G35" i="9"/>
  <c r="G34" i="9"/>
  <c r="G33" i="9"/>
  <c r="J34" i="9" l="1"/>
  <c r="K34" i="9" s="1"/>
  <c r="I34" i="9"/>
  <c r="I112" i="9"/>
  <c r="J112" i="9"/>
  <c r="K112" i="9" s="1"/>
  <c r="J67" i="9"/>
  <c r="K67" i="9" s="1"/>
  <c r="I67" i="9"/>
  <c r="J110" i="9"/>
  <c r="K110" i="9" s="1"/>
  <c r="I110" i="9"/>
  <c r="I36" i="9"/>
  <c r="J36" i="9"/>
  <c r="K36" i="9" s="1"/>
  <c r="I109" i="9"/>
  <c r="J109" i="9"/>
  <c r="K109" i="9" s="1"/>
  <c r="I35" i="9"/>
  <c r="J35" i="9"/>
  <c r="K35" i="9" s="1"/>
  <c r="I108" i="9"/>
  <c r="J108" i="9"/>
  <c r="K108" i="9" s="1"/>
  <c r="I33" i="9"/>
  <c r="J33" i="9"/>
  <c r="K33" i="9" s="1"/>
  <c r="J111" i="9"/>
  <c r="K111" i="9" s="1"/>
  <c r="I111" i="9"/>
  <c r="G32" i="9"/>
  <c r="G31" i="9"/>
  <c r="G30" i="9"/>
  <c r="G29" i="9"/>
  <c r="G28" i="9"/>
  <c r="G27" i="9"/>
  <c r="G26" i="9"/>
  <c r="G25" i="9"/>
  <c r="G24" i="9"/>
  <c r="G23" i="9"/>
  <c r="G26" i="21" s="1"/>
  <c r="I30" i="4"/>
  <c r="I29" i="4"/>
  <c r="I28" i="4"/>
  <c r="I27" i="4"/>
  <c r="I26" i="4"/>
  <c r="I25" i="4"/>
  <c r="I24" i="4"/>
  <c r="I23" i="4"/>
  <c r="J28" i="9" l="1"/>
  <c r="K28" i="9" s="1"/>
  <c r="I28" i="9"/>
  <c r="J25" i="9"/>
  <c r="K25" i="9" s="1"/>
  <c r="I25" i="9"/>
  <c r="J23" i="9"/>
  <c r="I23" i="9"/>
  <c r="I31" i="9"/>
  <c r="J31" i="9"/>
  <c r="K31" i="9" s="1"/>
  <c r="J30" i="9"/>
  <c r="K30" i="9" s="1"/>
  <c r="I30" i="9"/>
  <c r="I26" i="9"/>
  <c r="J26" i="9"/>
  <c r="K26" i="9" s="1"/>
  <c r="J29" i="9"/>
  <c r="K29" i="9" s="1"/>
  <c r="I29" i="9"/>
  <c r="I24" i="9"/>
  <c r="J24" i="9"/>
  <c r="J32" i="9"/>
  <c r="K32" i="9" s="1"/>
  <c r="I32" i="9"/>
  <c r="J27" i="9"/>
  <c r="K27" i="9" s="1"/>
  <c r="I27" i="9"/>
  <c r="L24" i="4"/>
  <c r="M24" i="4" s="1"/>
  <c r="K24" i="4"/>
  <c r="L26" i="4"/>
  <c r="M26" i="4" s="1"/>
  <c r="K26" i="4"/>
  <c r="L28" i="4"/>
  <c r="M28" i="4" s="1"/>
  <c r="K28" i="4"/>
  <c r="K30" i="4"/>
  <c r="L30" i="4"/>
  <c r="M30" i="4" s="1"/>
  <c r="K23" i="4"/>
  <c r="L23" i="4"/>
  <c r="M23" i="4" s="1"/>
  <c r="K25" i="4"/>
  <c r="L25" i="4"/>
  <c r="M25" i="4" s="1"/>
  <c r="K27" i="4"/>
  <c r="L27" i="4"/>
  <c r="M27" i="4" s="1"/>
  <c r="K29" i="4"/>
  <c r="L29" i="4"/>
  <c r="M29" i="4" s="1"/>
  <c r="E16" i="11"/>
  <c r="F16" i="11"/>
  <c r="K24" i="9" l="1"/>
  <c r="K27" i="21"/>
  <c r="K23" i="9"/>
  <c r="K26" i="21"/>
  <c r="G16" i="11"/>
  <c r="I13" i="4" l="1"/>
  <c r="I14" i="4"/>
  <c r="I15" i="4"/>
  <c r="I16" i="4"/>
  <c r="I17" i="4"/>
  <c r="I18" i="4"/>
  <c r="I19" i="4"/>
  <c r="I20" i="4"/>
  <c r="I21" i="4"/>
  <c r="I22" i="4"/>
  <c r="I12" i="4" l="1"/>
  <c r="K12" i="4" s="1"/>
  <c r="K15" i="4"/>
  <c r="L15" i="4"/>
  <c r="E11" i="17" s="1"/>
  <c r="E31" i="17" s="1"/>
  <c r="K14" i="4"/>
  <c r="L14" i="4"/>
  <c r="K21" i="4"/>
  <c r="L21" i="4"/>
  <c r="K11" i="17" s="1"/>
  <c r="K31" i="17" s="1"/>
  <c r="L16" i="4"/>
  <c r="K16" i="4"/>
  <c r="L22" i="4"/>
  <c r="K22" i="4"/>
  <c r="L19" i="4"/>
  <c r="I11" i="17" s="1"/>
  <c r="I31" i="17" s="1"/>
  <c r="K19" i="4"/>
  <c r="K17" i="4"/>
  <c r="L17" i="4"/>
  <c r="K13" i="4"/>
  <c r="L13" i="4"/>
  <c r="L18" i="4"/>
  <c r="H11" i="17" s="1"/>
  <c r="H31" i="17" s="1"/>
  <c r="K18" i="4"/>
  <c r="L20" i="4"/>
  <c r="J11" i="17" s="1"/>
  <c r="K20" i="4"/>
  <c r="D11" i="17" l="1"/>
  <c r="M22" i="4"/>
  <c r="L11" i="17"/>
  <c r="G11" i="17"/>
  <c r="F11" i="17"/>
  <c r="M21" i="4"/>
  <c r="M20" i="4"/>
  <c r="M19" i="4"/>
  <c r="C11" i="17"/>
  <c r="L12" i="4"/>
  <c r="M12" i="4" s="1"/>
  <c r="M17" i="4"/>
  <c r="M14" i="4"/>
  <c r="M16" i="4"/>
  <c r="M15" i="4"/>
  <c r="M18" i="4"/>
  <c r="M13" i="4"/>
  <c r="F31" i="17" l="1"/>
  <c r="G31" i="17"/>
  <c r="M11" i="17"/>
  <c r="A14" i="2"/>
  <c r="B32" i="17" l="1"/>
  <c r="B22" i="17"/>
  <c r="B12" i="17"/>
  <c r="A15" i="2"/>
  <c r="A16" i="2" s="1"/>
  <c r="B23" i="17" l="1"/>
  <c r="B34" i="17"/>
  <c r="B24" i="17"/>
  <c r="B13" i="17"/>
  <c r="B14" i="17"/>
  <c r="B33" i="17"/>
  <c r="C22" i="17"/>
  <c r="C12" i="17"/>
  <c r="H12" i="17" l="1"/>
  <c r="K12" i="17"/>
  <c r="L22" i="17"/>
  <c r="D22" i="17"/>
  <c r="K22" i="17"/>
  <c r="J22" i="17"/>
  <c r="F22" i="17"/>
  <c r="H22" i="17"/>
  <c r="J12" i="17"/>
  <c r="E12" i="17"/>
  <c r="L12" i="17"/>
  <c r="D12" i="17"/>
  <c r="G22" i="17"/>
  <c r="F12" i="17"/>
  <c r="I22" i="17"/>
  <c r="I12" i="17"/>
  <c r="G12" i="17"/>
  <c r="F13" i="17"/>
  <c r="D13" i="17"/>
  <c r="H13" i="17"/>
  <c r="L13" i="17"/>
  <c r="G13" i="17"/>
  <c r="I13" i="17"/>
  <c r="C13" i="17"/>
  <c r="J13" i="17"/>
  <c r="E13" i="17"/>
  <c r="K13" i="17"/>
  <c r="C32" i="17"/>
  <c r="J23" i="17"/>
  <c r="G23" i="17"/>
  <c r="H23" i="17"/>
  <c r="I23" i="17"/>
  <c r="D23" i="17"/>
  <c r="L23" i="17"/>
  <c r="E23" i="17"/>
  <c r="C23" i="17"/>
  <c r="A17" i="2"/>
  <c r="G22" i="9"/>
  <c r="G25" i="21" s="1"/>
  <c r="G21" i="9"/>
  <c r="G24" i="21" s="1"/>
  <c r="G20" i="9"/>
  <c r="G19" i="9"/>
  <c r="G22" i="21" s="1"/>
  <c r="G18" i="9"/>
  <c r="G21" i="21" s="1"/>
  <c r="G17" i="9"/>
  <c r="G20" i="21" s="1"/>
  <c r="G16" i="9"/>
  <c r="G19" i="21" s="1"/>
  <c r="G15" i="9"/>
  <c r="G18" i="21" s="1"/>
  <c r="G14" i="9"/>
  <c r="G17" i="21" s="1"/>
  <c r="G13" i="9"/>
  <c r="G16" i="21" s="1"/>
  <c r="B15" i="17" l="1"/>
  <c r="B35" i="17"/>
  <c r="B25" i="17"/>
  <c r="H32" i="17"/>
  <c r="F32" i="17"/>
  <c r="D32" i="17"/>
  <c r="L32" i="17"/>
  <c r="I32" i="17"/>
  <c r="J32" i="17"/>
  <c r="K32" i="17"/>
  <c r="G32" i="17"/>
  <c r="M12" i="17"/>
  <c r="I20" i="9"/>
  <c r="G23" i="21"/>
  <c r="G15" i="21"/>
  <c r="I33" i="17"/>
  <c r="G33" i="17"/>
  <c r="C33" i="17"/>
  <c r="M13" i="17"/>
  <c r="L33" i="17"/>
  <c r="H33" i="17"/>
  <c r="D33" i="17"/>
  <c r="E33" i="17"/>
  <c r="J33" i="17"/>
  <c r="G12" i="9"/>
  <c r="I12" i="9" s="1"/>
  <c r="J21" i="9"/>
  <c r="I21" i="9"/>
  <c r="J18" i="9"/>
  <c r="K21" i="21" s="1"/>
  <c r="I18" i="9"/>
  <c r="I22" i="9"/>
  <c r="J22" i="9"/>
  <c r="J19" i="9"/>
  <c r="K22" i="21" s="1"/>
  <c r="I19" i="9"/>
  <c r="J20" i="9"/>
  <c r="J17" i="9"/>
  <c r="K20" i="21" s="1"/>
  <c r="I17" i="9"/>
  <c r="I16" i="9"/>
  <c r="J16" i="9"/>
  <c r="J15" i="9"/>
  <c r="I15" i="9"/>
  <c r="I14" i="9"/>
  <c r="J14" i="9"/>
  <c r="J13" i="9"/>
  <c r="I13" i="9"/>
  <c r="A18" i="2"/>
  <c r="B16" i="17" s="1"/>
  <c r="B36" i="17" l="1"/>
  <c r="B26" i="17"/>
  <c r="C14" i="17"/>
  <c r="G14" i="17"/>
  <c r="K14" i="17"/>
  <c r="I14" i="17"/>
  <c r="L14" i="17"/>
  <c r="J14" i="17"/>
  <c r="H14" i="17"/>
  <c r="D14" i="17"/>
  <c r="E14" i="17"/>
  <c r="F14" i="17"/>
  <c r="C15" i="17"/>
  <c r="L24" i="17"/>
  <c r="J24" i="17"/>
  <c r="I24" i="17"/>
  <c r="F24" i="17"/>
  <c r="E24" i="17"/>
  <c r="G24" i="17"/>
  <c r="K24" i="17"/>
  <c r="H24" i="17"/>
  <c r="D24" i="17"/>
  <c r="C24" i="17"/>
  <c r="K16" i="21"/>
  <c r="J21" i="17"/>
  <c r="J31" i="17" s="1"/>
  <c r="K23" i="21"/>
  <c r="E22" i="17"/>
  <c r="E32" i="17" s="1"/>
  <c r="M32" i="17" s="1"/>
  <c r="K18" i="21"/>
  <c r="D21" i="17"/>
  <c r="D31" i="17" s="1"/>
  <c r="K17" i="21"/>
  <c r="K23" i="17"/>
  <c r="K33" i="17" s="1"/>
  <c r="K24" i="21"/>
  <c r="F23" i="17"/>
  <c r="F33" i="17" s="1"/>
  <c r="K19" i="21"/>
  <c r="L21" i="17"/>
  <c r="L31" i="17" s="1"/>
  <c r="K25" i="21"/>
  <c r="F25" i="17"/>
  <c r="G25" i="17"/>
  <c r="H25" i="17"/>
  <c r="E25" i="17"/>
  <c r="I25" i="17"/>
  <c r="J25" i="17"/>
  <c r="K25" i="17"/>
  <c r="D25" i="17"/>
  <c r="L25" i="17"/>
  <c r="C25" i="17"/>
  <c r="G15" i="17"/>
  <c r="D15" i="17"/>
  <c r="H15" i="17"/>
  <c r="K22" i="9"/>
  <c r="K21" i="9"/>
  <c r="K20" i="9"/>
  <c r="K19" i="9"/>
  <c r="K18" i="9"/>
  <c r="K14" i="9"/>
  <c r="K13" i="9"/>
  <c r="J12" i="9"/>
  <c r="K12" i="9" s="1"/>
  <c r="K15" i="9"/>
  <c r="K16" i="9"/>
  <c r="K17" i="9"/>
  <c r="A19" i="2"/>
  <c r="C34" i="17" l="1"/>
  <c r="F15" i="17"/>
  <c r="F35" i="17" s="1"/>
  <c r="K15" i="17"/>
  <c r="K35" i="17" s="1"/>
  <c r="L15" i="17"/>
  <c r="L35" i="17" s="1"/>
  <c r="J15" i="17"/>
  <c r="J35" i="17" s="1"/>
  <c r="I15" i="17"/>
  <c r="I35" i="17" s="1"/>
  <c r="H34" i="17"/>
  <c r="E15" i="17"/>
  <c r="E35" i="17" s="1"/>
  <c r="F34" i="17"/>
  <c r="J34" i="17"/>
  <c r="L34" i="17"/>
  <c r="I34" i="17"/>
  <c r="K34" i="17"/>
  <c r="G34" i="17"/>
  <c r="M33" i="17"/>
  <c r="E34" i="17"/>
  <c r="M14" i="17"/>
  <c r="D34" i="17"/>
  <c r="M24" i="17"/>
  <c r="M23" i="17"/>
  <c r="K15" i="21"/>
  <c r="M22" i="17"/>
  <c r="H35" i="17"/>
  <c r="D35" i="17"/>
  <c r="G35" i="17"/>
  <c r="C35" i="17"/>
  <c r="M25" i="17"/>
  <c r="M21" i="17"/>
  <c r="C31" i="17"/>
  <c r="A20" i="2"/>
  <c r="E17" i="6"/>
  <c r="M34" i="17" l="1"/>
  <c r="M35" i="17"/>
  <c r="M31" i="17"/>
  <c r="A21" i="2"/>
  <c r="E13" i="6"/>
  <c r="E14" i="6"/>
  <c r="E15" i="6"/>
  <c r="E16" i="6"/>
  <c r="C17" i="11" l="1"/>
  <c r="C18" i="11"/>
  <c r="C16" i="11"/>
  <c r="E17" i="11"/>
  <c r="A22" i="2"/>
  <c r="A23" i="2" s="1"/>
  <c r="C19" i="11" l="1"/>
  <c r="F17" i="11"/>
  <c r="A24" i="2"/>
  <c r="F19" i="11" l="1"/>
  <c r="F20" i="11" s="1"/>
  <c r="G17" i="11"/>
  <c r="E19" i="11"/>
  <c r="A25" i="2"/>
  <c r="A26" i="2" s="1"/>
  <c r="A27" i="2" s="1"/>
  <c r="A28" i="2" l="1"/>
  <c r="A29" i="2" s="1"/>
  <c r="B17" i="17"/>
  <c r="B27" i="17"/>
  <c r="B37" i="17"/>
  <c r="A30" i="2"/>
  <c r="A31" i="2" s="1"/>
  <c r="A32" i="2" s="1"/>
  <c r="A33" i="2" s="1"/>
  <c r="A34" i="2" s="1"/>
  <c r="A35" i="2" s="1"/>
  <c r="A36" i="2" s="1"/>
  <c r="A37" i="2" s="1"/>
  <c r="A38" i="2" s="1"/>
  <c r="G19" i="11"/>
  <c r="D17" i="17" l="1"/>
  <c r="I17" i="17"/>
  <c r="L17" i="17"/>
  <c r="J17" i="17"/>
  <c r="E17" i="17"/>
  <c r="C17" i="17"/>
  <c r="G17" i="17"/>
  <c r="K17" i="17"/>
  <c r="F17" i="17"/>
  <c r="H17" i="17"/>
  <c r="L27" i="17"/>
  <c r="E27" i="17"/>
  <c r="C27" i="17"/>
  <c r="I27" i="17"/>
  <c r="G27" i="17"/>
  <c r="F27" i="17"/>
  <c r="J27" i="17"/>
  <c r="K27" i="17"/>
  <c r="D27" i="17"/>
  <c r="H27" i="17"/>
  <c r="A39" i="2"/>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K37" i="17" l="1"/>
  <c r="G37" i="17"/>
  <c r="C37" i="17"/>
  <c r="M17" i="17"/>
  <c r="M27" i="17"/>
  <c r="E37" i="17"/>
  <c r="J37" i="17"/>
  <c r="L37" i="17"/>
  <c r="H37" i="17"/>
  <c r="I37" i="17"/>
  <c r="F37" i="17"/>
  <c r="D37" i="17"/>
  <c r="M15" i="17"/>
  <c r="J26" i="17" l="1"/>
  <c r="D26" i="17"/>
  <c r="F26" i="17"/>
  <c r="K26" i="17"/>
  <c r="G26" i="17"/>
  <c r="L26" i="17"/>
  <c r="E26" i="17"/>
  <c r="C26" i="17"/>
  <c r="H26" i="17"/>
  <c r="I26" i="17"/>
  <c r="H16" i="17"/>
  <c r="H18" i="17" s="1"/>
  <c r="H20" i="17" s="1"/>
  <c r="I16" i="17"/>
  <c r="I18" i="17" s="1"/>
  <c r="I20" i="17" s="1"/>
  <c r="K16" i="17"/>
  <c r="K18" i="17" s="1"/>
  <c r="K20" i="17" s="1"/>
  <c r="G16" i="17"/>
  <c r="G18" i="17" s="1"/>
  <c r="G20" i="17" s="1"/>
  <c r="D16" i="17"/>
  <c r="D18" i="17" s="1"/>
  <c r="D20" i="17" s="1"/>
  <c r="L16" i="17"/>
  <c r="L18" i="17" s="1"/>
  <c r="L20" i="17" s="1"/>
  <c r="J16" i="17"/>
  <c r="J18" i="17" s="1"/>
  <c r="J20" i="17" s="1"/>
  <c r="E16" i="17"/>
  <c r="E18" i="17" s="1"/>
  <c r="E20" i="17" s="1"/>
  <c r="C16" i="17"/>
  <c r="F16" i="17"/>
  <c r="F18" i="17" s="1"/>
  <c r="F20" i="17" s="1"/>
  <c r="M37" i="17"/>
  <c r="E36" i="17" l="1"/>
  <c r="E38" i="17" s="1"/>
  <c r="E40" i="17" s="1"/>
  <c r="E28" i="17"/>
  <c r="E30" i="17" s="1"/>
  <c r="G36" i="17"/>
  <c r="G38" i="17" s="1"/>
  <c r="G40" i="17" s="1"/>
  <c r="G28" i="17"/>
  <c r="G30" i="17" s="1"/>
  <c r="K36" i="17"/>
  <c r="K38" i="17" s="1"/>
  <c r="K40" i="17" s="1"/>
  <c r="K28" i="17"/>
  <c r="K30" i="17" s="1"/>
  <c r="F36" i="17"/>
  <c r="F38" i="17" s="1"/>
  <c r="F40" i="17" s="1"/>
  <c r="F28" i="17"/>
  <c r="F30" i="17" s="1"/>
  <c r="M16" i="17"/>
  <c r="C18" i="17"/>
  <c r="I36" i="17"/>
  <c r="I38" i="17" s="1"/>
  <c r="I40" i="17" s="1"/>
  <c r="I28" i="17"/>
  <c r="I30" i="17" s="1"/>
  <c r="D36" i="17"/>
  <c r="D38" i="17" s="1"/>
  <c r="D40" i="17" s="1"/>
  <c r="D28" i="17"/>
  <c r="D30" i="17" s="1"/>
  <c r="H36" i="17"/>
  <c r="H38" i="17" s="1"/>
  <c r="H40" i="17" s="1"/>
  <c r="H28" i="17"/>
  <c r="H30" i="17" s="1"/>
  <c r="J36" i="17"/>
  <c r="J38" i="17" s="1"/>
  <c r="J40" i="17" s="1"/>
  <c r="J28" i="17"/>
  <c r="J30" i="17" s="1"/>
  <c r="L36" i="17"/>
  <c r="L38" i="17" s="1"/>
  <c r="L40" i="17" s="1"/>
  <c r="L28" i="17"/>
  <c r="L30" i="17" s="1"/>
  <c r="C36" i="17"/>
  <c r="M26" i="17"/>
  <c r="C28" i="17"/>
  <c r="C30" i="17" l="1"/>
  <c r="M28" i="17"/>
  <c r="M30" i="17" s="1"/>
  <c r="M36" i="17"/>
  <c r="C38" i="17"/>
  <c r="M18" i="17"/>
  <c r="M20" i="17" s="1"/>
  <c r="C20" i="17"/>
  <c r="N13" i="17" l="1"/>
  <c r="N14" i="17"/>
  <c r="N19" i="17"/>
  <c r="N15" i="17"/>
  <c r="N16" i="17"/>
  <c r="N17" i="17"/>
  <c r="N11" i="17"/>
  <c r="N12" i="17"/>
  <c r="M38" i="17"/>
  <c r="C40" i="17"/>
  <c r="N24" i="17"/>
  <c r="N26" i="17"/>
  <c r="N27" i="17"/>
  <c r="N21" i="17"/>
  <c r="N23" i="17"/>
  <c r="N29" i="17"/>
  <c r="N22" i="17"/>
  <c r="N25" i="17"/>
  <c r="N28" i="17" l="1"/>
  <c r="N30" i="17" s="1"/>
  <c r="N18" i="17"/>
  <c r="N20" i="17" s="1"/>
  <c r="M40" i="17"/>
  <c r="F15" i="11"/>
  <c r="N39" i="17" l="1"/>
  <c r="N31" i="17"/>
  <c r="N32" i="17"/>
  <c r="B15" i="11"/>
  <c r="N33" i="17"/>
  <c r="N35" i="17"/>
  <c r="N37" i="17"/>
  <c r="N36" i="17"/>
  <c r="N34" i="17"/>
  <c r="N38" i="17" l="1"/>
  <c r="N40" i="17" s="1"/>
</calcChain>
</file>

<file path=xl/sharedStrings.xml><?xml version="1.0" encoding="utf-8"?>
<sst xmlns="http://schemas.openxmlformats.org/spreadsheetml/2006/main" count="209" uniqueCount="113">
  <si>
    <t>Firma/Organisation</t>
  </si>
  <si>
    <t>Ausbildung</t>
  </si>
  <si>
    <t>Nr.</t>
  </si>
  <si>
    <t>Funktion</t>
  </si>
  <si>
    <t>Tarif</t>
  </si>
  <si>
    <t>Projektleiter/in</t>
  </si>
  <si>
    <t>Fachspezialist/in</t>
  </si>
  <si>
    <t>Doktorand/in</t>
  </si>
  <si>
    <t>Arbeitspaket</t>
  </si>
  <si>
    <t>Stundentarife</t>
  </si>
  <si>
    <t>Anzahl Std</t>
  </si>
  <si>
    <t>Betrag</t>
  </si>
  <si>
    <t>Kosten</t>
  </si>
  <si>
    <t>Mitarbeiter/in</t>
  </si>
  <si>
    <t>Material/Mieten/Dienstleistungen</t>
  </si>
  <si>
    <t>Anzahl</t>
  </si>
  <si>
    <t>Name / Vorname</t>
  </si>
  <si>
    <t>Tätigkeit/Arbeitsschritt</t>
  </si>
  <si>
    <t>Praktikant/in</t>
  </si>
  <si>
    <t>Personalaufwand</t>
  </si>
  <si>
    <t>Materialaufwand</t>
  </si>
  <si>
    <t>Total</t>
  </si>
  <si>
    <t>Total exkl. MWSt.</t>
  </si>
  <si>
    <t>Eigenleistung</t>
  </si>
  <si>
    <t>CHF</t>
  </si>
  <si>
    <t>%</t>
  </si>
  <si>
    <t>Jahrestranchen</t>
  </si>
  <si>
    <t>Finanz- und Ressourcenplanung</t>
  </si>
  <si>
    <t>Aktionsplan Holz 2021-2026</t>
  </si>
  <si>
    <t>Projektteam</t>
  </si>
  <si>
    <t>Arbeitspakete</t>
  </si>
  <si>
    <t>Stv. Projektleiter/in</t>
  </si>
  <si>
    <t>Name Arbeitspaket</t>
  </si>
  <si>
    <t xml:space="preserve"> - Alle hellgrau hinterlegten Zellen sind auszufüllen, die weiss hinterlegten Zellen werden automatisch berechnet.</t>
  </si>
  <si>
    <t>gewünschter Anteil APH</t>
  </si>
  <si>
    <t>Personalauwand</t>
  </si>
  <si>
    <t xml:space="preserve"> - Alle Beträge sind in CHF und auf ganze Franken gerundet</t>
  </si>
  <si>
    <t xml:space="preserve"> - Vor dem Ausdruck Umbruchvorschau kontrollieren</t>
  </si>
  <si>
    <t>Stundenansätze</t>
  </si>
  <si>
    <t>Übersicht Gesamt</t>
  </si>
  <si>
    <t>Kostenanteil APH</t>
  </si>
  <si>
    <t>Vertretung und Unterstützung der Projektleitung</t>
  </si>
  <si>
    <t>Projektbearbeitung</t>
  </si>
  <si>
    <t>Projektmitarbeit und Administration</t>
  </si>
  <si>
    <t>Doktorand/in, Hilfskraft</t>
  </si>
  <si>
    <t>Projektunterstützung</t>
  </si>
  <si>
    <t>Datum:</t>
  </si>
  <si>
    <t xml:space="preserve"> - Die Stundenansätze gelten für alle Gesuchstellenden.</t>
  </si>
  <si>
    <t xml:space="preserve"> - In der Tabelle sind die maximalen Stundenansätze angegeben. Je nach Situation sind tiefere Ansätze zu verrechnen.</t>
  </si>
  <si>
    <t xml:space="preserve"> - Die Sozialabgaben des Arbeitgebers und projektbedingte Gemeinkosten (Overhead, 15%) sind eingerechnet.
   Es werden keine weiteren Zuschläge finanziert.</t>
  </si>
  <si>
    <r>
      <t>Dauer</t>
    </r>
    <r>
      <rPr>
        <sz val="8"/>
        <color theme="1"/>
        <rFont val="Arial Narrow"/>
        <family val="2"/>
      </rPr>
      <t xml:space="preserve"> (Monate, Wochen oder Bereich)</t>
    </r>
  </si>
  <si>
    <t>Hinweise</t>
  </si>
  <si>
    <t>Senior Fachspezialist/in</t>
  </si>
  <si>
    <t>Sen. Fachspezialist/in</t>
  </si>
  <si>
    <t>Aufgabe</t>
  </si>
  <si>
    <t>Diese Beträge werden zurückgezählt und müssen am Ende 0 betragen.</t>
  </si>
  <si>
    <t>Bitte in dieser Zeile den/die Projektleiter/in eintragen</t>
  </si>
  <si>
    <t>Es sind max. 10 Arbeitspakete zugelassen, Unterteilungen sind möglich (1.1; 1.2…)</t>
  </si>
  <si>
    <t xml:space="preserve"> - Für die Wahl des Ansatzes ist die Funktion in einem Projekt massgebend. Eine Person kann mehrere Funktionen
   wahrnehmen und wird in diesem Fall mehrfach im Tabellenblatt "Projektteam" aufgeführt.</t>
  </si>
  <si>
    <t xml:space="preserve"> - Gemäss Art. 18 des Mehrwertsteuergesetzes unterliegen Finanzhilfen nicht der Mehrwertsteuer. Deshalb ist
   grundsätzlich ohne Mehrwertsteuer abzurechnen. Bei diversen Zusammenarbeitsformen ist die Umsetzung dieser
   Regel jedoch nicht immer möglich. Deshalb wird im Beitragsgesuch (Excel) auch die Mehrwertsteuer ausgewiesen.</t>
  </si>
  <si>
    <t xml:space="preserve"> - Pro Projekt kann nur eine Projektleiter/in und eine stellvertretende Projektleiter/in eingesetzt werden. Für die Projekt-
   leitung kann lediglich der Aufwand für die effektiven Projektleitungsaufgaben (max. 20% der Arbeitszeit), zum Ansatz
   als Projektleiter verrechnet werden. Die restliche Projektarbeitszeit ist entsprechend der jeweiligen Funktion anzugeben.</t>
  </si>
  <si>
    <t>Mitarbeitende mit mehreren Funktionen sind mehrfach ausfzuführen. Dabei Namen mit Zusatz versehen (z.B. Name/Vorname 1, Name/Vorname 2,...)</t>
  </si>
  <si>
    <t xml:space="preserve"> - Die Eigenleistungen bestehen aus allen personellen und materiellen Aufwendungen aller Partner</t>
  </si>
  <si>
    <t>SOLL</t>
  </si>
  <si>
    <t>IST</t>
  </si>
  <si>
    <t>Total Personalaufwand</t>
  </si>
  <si>
    <t>Total Materialaufwand</t>
  </si>
  <si>
    <t>Total Projekt</t>
  </si>
  <si>
    <t>1. Tragen Sie die Aufteilung des Budgets pro Kalenderjahr in der Spalte "Total pro Jahr"</t>
  </si>
  <si>
    <t>2. Tragen Sie den gewünschten Kostenanteil pro Kalenderjahr in der Spalte "Kostenanteil APH" ein.</t>
  </si>
  <si>
    <t>In der Zeile "Total Porjekt" werden die gesamten Projektkosten angezeigt.</t>
  </si>
  <si>
    <t>Dies Projektkosten sollen nachfolgend auf die Kalenderjahre aufgeteilt werden</t>
  </si>
  <si>
    <t>Tragen Sie alle Personen welche beim Projekt mitarbeiten in die untenstehende Tabelle ein</t>
  </si>
  <si>
    <t>Tragen Sie die geplanten Arbeitspakete in die untenstehende Tabelle ein</t>
  </si>
  <si>
    <t>Tragen Sie alle Personalaufwendungen pro Arbeitspaket in die untenstehende Tabelle ein</t>
  </si>
  <si>
    <t>Tragen Sie alle Materialaufwendungen pro Arbeitspaket in die untenstehende Tabelle ein</t>
  </si>
  <si>
    <t>Total pro Kalenderjahr</t>
  </si>
  <si>
    <t>Abrechnungsperiode</t>
  </si>
  <si>
    <t>Anteil APH [CHF]</t>
  </si>
  <si>
    <t>Eigenleistung [CHF]</t>
  </si>
  <si>
    <t xml:space="preserve"> =&gt; Übertragen Sie diese 3 Werte auf die Seite 2 des Beitragsgesuchs Word</t>
  </si>
  <si>
    <t>Zuständig für operative Planung und Steuerung und für das Erreichen von Inhalt-, Termin und Kosten</t>
  </si>
  <si>
    <t>Projektbearbeitung und Koordination (Mitarbeitende, die über eine mehrjährige Berufserfahrung verfügen)</t>
  </si>
  <si>
    <t>Tragen Sie alle aufgewendeten Materialaufwendungen für die Abrechnungsperiode in die untenstehende Tabelle ein</t>
  </si>
  <si>
    <t>Tragen Sie alle aufgewendeten Personalaufwendungen für die Abrechnungsperiode in die untenstehende Tabelle ein</t>
  </si>
  <si>
    <t>Betrag [CHF]</t>
  </si>
  <si>
    <t>Beschreibung / Inhalt</t>
  </si>
  <si>
    <t>Jahr</t>
  </si>
  <si>
    <t>Anteil Aktionsplan Holz 2024</t>
  </si>
  <si>
    <t>Anteil Aktionsplan Holz 2026</t>
  </si>
  <si>
    <t>Anteil Aktionsplan Holz 2025</t>
  </si>
  <si>
    <t>Total Anteil Aktionsplan Holz</t>
  </si>
  <si>
    <t>Die Tabelle ist mit den ursprünglichen Werten vorausgefüllt (SOLL = Werte aus dem Gesuch) damit nur die "Anzahl Stunden" und der "Anteil APH" aktualisiert werden müssen (IST = Stand der Abrechnung)</t>
  </si>
  <si>
    <t>Die Tabelle ist mit den ursprünglichen Werten vorausgefüllt (SOLL = Werte aus dem Gesuch) damit nur die "Anzahl" der "Betrag" und der "Anteil APH" aktualisiert werden müssen (IST = Stand der Abrechnung)</t>
  </si>
  <si>
    <t xml:space="preserve"> - Das vorliegende Excel-Formular "Beitragsgesuch Finanzen" ist Zusammen mit dem Word-Formular "Beitragsgesuch" 
   einzureichen.</t>
  </si>
  <si>
    <t xml:space="preserve"> - Für die Zwischen- und Schlussberichterstattung sind die Tabellenblätter "Abrechnung Personalaufwand" und 
   "Abrechnung Materialaufwand" auszufüllen</t>
  </si>
  <si>
    <r>
      <t xml:space="preserve"> - Bei Fragen zum Formular melden Sie sich bitte bei der Programmleitung: </t>
    </r>
    <r>
      <rPr>
        <u/>
        <sz val="10"/>
        <color theme="1"/>
        <rFont val="Arial"/>
        <family val="2"/>
      </rPr>
      <t>aktionsplan-holz@bafu.admin.ch</t>
    </r>
  </si>
  <si>
    <t xml:space="preserve"> - Das Formular ist vorgesehen für: max. 6 Mitgesuchstellende Firmen/Organisationen und max. 10 Arbeitspakete.</t>
  </si>
  <si>
    <t>CHF/Std
(exkl. MWSt.)</t>
  </si>
  <si>
    <t>Projekttitel:</t>
  </si>
  <si>
    <t>(PL)</t>
  </si>
  <si>
    <t>(PL Stv.)</t>
  </si>
  <si>
    <t>(FS Sen.)</t>
  </si>
  <si>
    <t>(FS)</t>
  </si>
  <si>
    <t>(MA)</t>
  </si>
  <si>
    <t>(Dokt.)</t>
  </si>
  <si>
    <t>(Prakt.)</t>
  </si>
  <si>
    <t>Total Inkl. 8.1 % MWSt.</t>
  </si>
  <si>
    <t>ZWISCHEN- / SCHLUSSABRECHNUNG</t>
  </si>
  <si>
    <t>Total Eigenleistungen</t>
  </si>
  <si>
    <t>Anteil Aktionsplan Holz</t>
  </si>
  <si>
    <t>Total Eingenleistungen</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</si>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</sst>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yy;@"/>
    <numFmt numFmtId="166" formatCode="0;\-0;;@"/>
  </numFmts>
  <fonts count="22" x14ac:knownFonts="1">
    <font>
      <sz val="10"/>
      <color theme="1"/>
      <name val="Arial"/>
      <family val="2"/>
    </font>
    <font>
      <sz val="10"/>
      <color theme="0" tint="-0.249977111117893"/>
      <name val="Arial"/>
      <family val="2"/>
    </font>
    <font>
      <b/>
      <sz val="10"/>
      <color theme="1"/>
      <name val="Arial"/>
      <family val="2"/>
    </font>
    <font>
      <sz val="10"/>
      <color theme="1"/>
      <name val="Arial Narrow"/>
      <family val="2"/>
    </font>
    <font>
      <sz val="10"/>
      <color theme="0" tint="-0.34998626667073579"/>
      <name val="Arial Narrow"/>
      <family val="2"/>
    </font>
    <font>
      <b/>
      <sz val="10"/>
      <color theme="1"/>
      <name val="Arial Narrow"/>
      <family val="2"/>
    </font>
    <font>
      <sz val="10"/>
      <name val="Arial Narrow"/>
      <family val="2"/>
    </font>
    <font>
      <sz val="10"/>
      <color rgb="FF878C33"/>
      <name val="Arial"/>
      <family val="2"/>
    </font>
    <font>
      <sz val="8"/>
      <color theme="1"/>
      <name val="Arial Narrow"/>
      <family val="2"/>
    </font>
    <font>
      <b/>
      <sz val="10"/>
      <name val="Arial Narrow"/>
      <family val="2"/>
    </font>
    <font>
      <sz val="10"/>
      <color rgb="FF939991"/>
      <name val="Arial Narrow"/>
      <family val="2"/>
    </font>
    <font>
      <sz val="10"/>
      <color rgb="FF40453C"/>
      <name val="Arial Narrow"/>
      <family val="2"/>
    </font>
    <font>
      <b/>
      <sz val="10"/>
      <color rgb="FF878C33"/>
      <name val="Arial Narrow"/>
      <family val="2"/>
    </font>
    <font>
      <sz val="8"/>
      <color rgb="FF878C33"/>
      <name val="Arial"/>
      <family val="2"/>
    </font>
    <font>
      <sz val="8"/>
      <color rgb="FF878C33"/>
      <name val="Arial Narrow"/>
      <family val="2"/>
    </font>
    <font>
      <sz val="10"/>
      <name val="Arial"/>
      <family val="2"/>
    </font>
    <font>
      <sz val="10"/>
      <color rgb="FF666B61"/>
      <name val="Arial Narrow"/>
      <family val="2"/>
    </font>
    <font>
      <sz val="8"/>
      <color rgb="FF666B61"/>
      <name val="Arial Narrow"/>
      <family val="2"/>
    </font>
    <font>
      <b/>
      <sz val="10"/>
      <color theme="0" tint="-0.34998626667073579"/>
      <name val="Arial Narrow"/>
      <family val="2"/>
    </font>
    <font>
      <sz val="8"/>
      <name val="Arial"/>
      <family val="2"/>
    </font>
    <font>
      <b/>
      <sz val="10"/>
      <color rgb="FF878C33"/>
      <name val="Arial"/>
      <family val="2"/>
    </font>
    <font>
      <u/>
      <sz val="10"/>
      <color theme="1"/>
      <name val="Arial"/>
      <family val="2"/>
    </font>
  </fonts>
  <fills count="7">
    <fill>
      <patternFill patternType="none"/>
    </fill>
    <fill>
      <patternFill patternType="gray125"/>
    </fill>
    <fill>
      <patternFill patternType="solid">
        <fgColor rgb="FFC2D6E0"/>
        <bgColor indexed="64"/>
      </patternFill>
    </fill>
    <fill>
      <patternFill patternType="solid">
        <fgColor rgb="FFB5B8B2"/>
        <bgColor indexed="64"/>
      </patternFill>
    </fill>
    <fill>
      <patternFill patternType="solid">
        <fgColor theme="0" tint="-4.9989318521683403E-2"/>
        <bgColor indexed="64"/>
      </patternFill>
    </fill>
    <fill>
      <patternFill patternType="solid">
        <fgColor rgb="FFB5E0ED"/>
        <bgColor indexed="64"/>
      </patternFill>
    </fill>
    <fill>
      <patternFill patternType="solid">
        <fgColor theme="0" tint="-0.14999847407452621"/>
        <bgColor indexed="64"/>
      </patternFill>
    </fill>
  </fills>
  <borders count="78">
    <border>
      <left/>
      <right/>
      <top/>
      <bottom/>
      <diagonal/>
    </border>
    <border>
      <left style="hair">
        <color rgb="FF40453C"/>
      </left>
      <right style="hair">
        <color rgb="FF40453C"/>
      </right>
      <top style="hair">
        <color rgb="FF40453C"/>
      </top>
      <bottom style="hair">
        <color rgb="FF40453C"/>
      </bottom>
      <diagonal/>
    </border>
    <border>
      <left style="medium">
        <color rgb="FF666B61"/>
      </left>
      <right style="hair">
        <color rgb="FF666B61"/>
      </right>
      <top style="medium">
        <color rgb="FF666B61"/>
      </top>
      <bottom style="hair">
        <color rgb="FF666B61"/>
      </bottom>
      <diagonal/>
    </border>
    <border>
      <left style="hair">
        <color rgb="FF666B61"/>
      </left>
      <right style="hair">
        <color rgb="FF666B61"/>
      </right>
      <top style="medium">
        <color rgb="FF666B61"/>
      </top>
      <bottom style="hair">
        <color rgb="FF666B61"/>
      </bottom>
      <diagonal/>
    </border>
    <border>
      <left style="hair">
        <color rgb="FF666B61"/>
      </left>
      <right style="medium">
        <color rgb="FF666B61"/>
      </right>
      <top style="medium">
        <color rgb="FF666B61"/>
      </top>
      <bottom style="hair">
        <color rgb="FF666B61"/>
      </bottom>
      <diagonal/>
    </border>
    <border>
      <left style="medium">
        <color rgb="FF666B61"/>
      </left>
      <right style="hair">
        <color rgb="FF666B61"/>
      </right>
      <top style="hair">
        <color rgb="FF666B61"/>
      </top>
      <bottom style="hair">
        <color rgb="FF666B61"/>
      </bottom>
      <diagonal/>
    </border>
    <border>
      <left style="hair">
        <color rgb="FF666B61"/>
      </left>
      <right style="hair">
        <color rgb="FF666B61"/>
      </right>
      <top style="hair">
        <color rgb="FF666B61"/>
      </top>
      <bottom style="hair">
        <color rgb="FF666B61"/>
      </bottom>
      <diagonal/>
    </border>
    <border>
      <left style="hair">
        <color rgb="FF666B61"/>
      </left>
      <right style="medium">
        <color rgb="FF666B61"/>
      </right>
      <top style="hair">
        <color rgb="FF666B61"/>
      </top>
      <bottom style="hair">
        <color rgb="FF666B61"/>
      </bottom>
      <diagonal/>
    </border>
    <border>
      <left style="medium">
        <color rgb="FF666B61"/>
      </left>
      <right style="hair">
        <color rgb="FF666B61"/>
      </right>
      <top style="hair">
        <color rgb="FF666B61"/>
      </top>
      <bottom style="medium">
        <color rgb="FF666B61"/>
      </bottom>
      <diagonal/>
    </border>
    <border>
      <left style="hair">
        <color rgb="FF666B61"/>
      </left>
      <right style="hair">
        <color rgb="FF666B61"/>
      </right>
      <top style="hair">
        <color rgb="FF666B61"/>
      </top>
      <bottom style="medium">
        <color rgb="FF666B61"/>
      </bottom>
      <diagonal/>
    </border>
    <border>
      <left style="hair">
        <color rgb="FF666B61"/>
      </left>
      <right style="medium">
        <color rgb="FF666B61"/>
      </right>
      <top style="hair">
        <color rgb="FF666B61"/>
      </top>
      <bottom style="medium">
        <color rgb="FF666B61"/>
      </bottom>
      <diagonal/>
    </border>
    <border>
      <left style="medium">
        <color rgb="FF666B61"/>
      </left>
      <right style="hair">
        <color rgb="FF666B61"/>
      </right>
      <top style="hair">
        <color rgb="FF666B61"/>
      </top>
      <bottom/>
      <diagonal/>
    </border>
    <border>
      <left style="hair">
        <color rgb="FF666B61"/>
      </left>
      <right style="hair">
        <color rgb="FF666B61"/>
      </right>
      <top style="hair">
        <color rgb="FF666B61"/>
      </top>
      <bottom/>
      <diagonal/>
    </border>
    <border>
      <left style="hair">
        <color rgb="FF666B61"/>
      </left>
      <right style="medium">
        <color rgb="FF666B61"/>
      </right>
      <top style="hair">
        <color rgb="FF666B61"/>
      </top>
      <bottom/>
      <diagonal/>
    </border>
    <border>
      <left style="medium">
        <color rgb="FF666B61"/>
      </left>
      <right style="hair">
        <color rgb="FF666B61"/>
      </right>
      <top/>
      <bottom style="hair">
        <color rgb="FF666B61"/>
      </bottom>
      <diagonal/>
    </border>
    <border>
      <left style="hair">
        <color rgb="FF666B61"/>
      </left>
      <right style="hair">
        <color rgb="FF666B61"/>
      </right>
      <top/>
      <bottom style="hair">
        <color rgb="FF666B61"/>
      </bottom>
      <diagonal/>
    </border>
    <border>
      <left style="hair">
        <color rgb="FF666B61"/>
      </left>
      <right/>
      <top style="medium">
        <color rgb="FF666B61"/>
      </top>
      <bottom style="hair">
        <color rgb="FF666B61"/>
      </bottom>
      <diagonal/>
    </border>
    <border>
      <left style="hair">
        <color rgb="FF666B61"/>
      </left>
      <right/>
      <top style="hair">
        <color rgb="FF666B61"/>
      </top>
      <bottom style="hair">
        <color rgb="FF666B61"/>
      </bottom>
      <diagonal/>
    </border>
    <border>
      <left style="hair">
        <color rgb="FF666B61"/>
      </left>
      <right/>
      <top style="hair">
        <color rgb="FF666B61"/>
      </top>
      <bottom/>
      <diagonal/>
    </border>
    <border>
      <left style="hair">
        <color rgb="FF666B61"/>
      </left>
      <right/>
      <top style="hair">
        <color rgb="FF666B61"/>
      </top>
      <bottom style="medium">
        <color rgb="FF666B61"/>
      </bottom>
      <diagonal/>
    </border>
    <border>
      <left style="hair">
        <color rgb="FF666B61"/>
      </left>
      <right/>
      <top/>
      <bottom style="hair">
        <color rgb="FF666B61"/>
      </bottom>
      <diagonal/>
    </border>
    <border>
      <left style="medium">
        <color rgb="FF666B61"/>
      </left>
      <right/>
      <top style="hair">
        <color rgb="FF666B61"/>
      </top>
      <bottom style="hair">
        <color rgb="FF666B61"/>
      </bottom>
      <diagonal/>
    </border>
    <border>
      <left style="medium">
        <color rgb="FF666B61"/>
      </left>
      <right style="medium">
        <color rgb="FF666B61"/>
      </right>
      <top style="hair">
        <color rgb="FF666B61"/>
      </top>
      <bottom style="medium">
        <color rgb="FF666B61"/>
      </bottom>
      <diagonal/>
    </border>
    <border>
      <left style="medium">
        <color rgb="FF666B61"/>
      </left>
      <right/>
      <top/>
      <bottom style="hair">
        <color rgb="FF666B61"/>
      </bottom>
      <diagonal/>
    </border>
    <border>
      <left/>
      <right/>
      <top style="hair">
        <color rgb="FF666B61"/>
      </top>
      <bottom style="hair">
        <color rgb="FF666B61"/>
      </bottom>
      <diagonal/>
    </border>
    <border>
      <left/>
      <right style="hair">
        <color rgb="FF666B61"/>
      </right>
      <top style="hair">
        <color rgb="FF666B61"/>
      </top>
      <bottom style="hair">
        <color rgb="FF666B61"/>
      </bottom>
      <diagonal/>
    </border>
    <border>
      <left/>
      <right style="hair">
        <color rgb="FF666B61"/>
      </right>
      <top/>
      <bottom style="hair">
        <color rgb="FF666B61"/>
      </bottom>
      <diagonal/>
    </border>
    <border>
      <left style="hair">
        <color rgb="FF666B61"/>
      </left>
      <right style="medium">
        <color rgb="FF666B61"/>
      </right>
      <top/>
      <bottom style="hair">
        <color rgb="FF666B61"/>
      </bottom>
      <diagonal/>
    </border>
    <border>
      <left style="medium">
        <color rgb="FF666B61"/>
      </left>
      <right/>
      <top style="medium">
        <color rgb="FF666B61"/>
      </top>
      <bottom/>
      <diagonal/>
    </border>
    <border>
      <left/>
      <right style="medium">
        <color rgb="FF666B61"/>
      </right>
      <top style="medium">
        <color rgb="FF666B61"/>
      </top>
      <bottom/>
      <diagonal/>
    </border>
    <border>
      <left/>
      <right style="hair">
        <color rgb="FF666B61"/>
      </right>
      <top style="medium">
        <color rgb="FF666B61"/>
      </top>
      <bottom/>
      <diagonal/>
    </border>
    <border>
      <left style="hair">
        <color rgb="FF666B61"/>
      </left>
      <right/>
      <top style="medium">
        <color rgb="FF666B61"/>
      </top>
      <bottom/>
      <diagonal/>
    </border>
    <border>
      <left style="medium">
        <color rgb="FF666B61"/>
      </left>
      <right style="hair">
        <color rgb="FF666B61"/>
      </right>
      <top style="medium">
        <color rgb="FF666B61"/>
      </top>
      <bottom/>
      <diagonal/>
    </border>
    <border>
      <left style="hair">
        <color rgb="FF666B61"/>
      </left>
      <right style="medium">
        <color rgb="FF666B61"/>
      </right>
      <top style="medium">
        <color rgb="FF666B61"/>
      </top>
      <bottom/>
      <diagonal/>
    </border>
    <border>
      <left style="medium">
        <color rgb="FF666B61"/>
      </left>
      <right style="hair">
        <color rgb="FF666B61"/>
      </right>
      <top/>
      <bottom style="medium">
        <color rgb="FF666B61"/>
      </bottom>
      <diagonal/>
    </border>
    <border>
      <left/>
      <right style="hair">
        <color rgb="FF666B61"/>
      </right>
      <top/>
      <bottom style="medium">
        <color rgb="FF666B61"/>
      </bottom>
      <diagonal/>
    </border>
    <border>
      <left style="hair">
        <color rgb="FF666B61"/>
      </left>
      <right/>
      <top/>
      <bottom style="medium">
        <color rgb="FF666B61"/>
      </bottom>
      <diagonal/>
    </border>
    <border>
      <left/>
      <right/>
      <top style="medium">
        <color rgb="FF666B61"/>
      </top>
      <bottom/>
      <diagonal/>
    </border>
    <border>
      <left style="thick">
        <color rgb="FF878C33"/>
      </left>
      <right style="thick">
        <color rgb="FF878C33"/>
      </right>
      <top style="thick">
        <color rgb="FF878C33"/>
      </top>
      <bottom style="thick">
        <color rgb="FF878C33"/>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rgb="FF666B61"/>
      </right>
      <top style="hair">
        <color rgb="FF666B61"/>
      </top>
      <bottom/>
      <diagonal/>
    </border>
    <border>
      <left style="hair">
        <color rgb="FF666B61"/>
      </left>
      <right style="medium">
        <color rgb="FF666B61"/>
      </right>
      <top style="thin">
        <color rgb="FF666B61"/>
      </top>
      <bottom style="hair">
        <color rgb="FF666B61"/>
      </bottom>
      <diagonal/>
    </border>
    <border>
      <left style="hair">
        <color rgb="FF666B61"/>
      </left>
      <right style="hair">
        <color rgb="FF666B61"/>
      </right>
      <top style="thin">
        <color rgb="FF666B61"/>
      </top>
      <bottom style="hair">
        <color rgb="FF666B61"/>
      </bottom>
      <diagonal/>
    </border>
    <border>
      <left style="hair">
        <color rgb="FF666B61"/>
      </left>
      <right/>
      <top style="thin">
        <color rgb="FF666B61"/>
      </top>
      <bottom style="hair">
        <color rgb="FF666B61"/>
      </bottom>
      <diagonal/>
    </border>
    <border>
      <left style="hair">
        <color rgb="FF666B61"/>
      </left>
      <right style="hair">
        <color rgb="FF666B61"/>
      </right>
      <top/>
      <bottom/>
      <diagonal/>
    </border>
    <border>
      <left style="hair">
        <color rgb="FF666B61"/>
      </left>
      <right/>
      <top/>
      <bottom/>
      <diagonal/>
    </border>
    <border>
      <left style="thin">
        <color rgb="FF666B61"/>
      </left>
      <right style="hair">
        <color rgb="FF666B61"/>
      </right>
      <top style="medium">
        <color rgb="FF666B61"/>
      </top>
      <bottom style="hair">
        <color rgb="FF666B61"/>
      </bottom>
      <diagonal/>
    </border>
    <border>
      <left style="thin">
        <color rgb="FF666B61"/>
      </left>
      <right style="hair">
        <color rgb="FF666B61"/>
      </right>
      <top style="hair">
        <color rgb="FF666B61"/>
      </top>
      <bottom style="hair">
        <color rgb="FF666B61"/>
      </bottom>
      <diagonal/>
    </border>
    <border>
      <left style="thin">
        <color rgb="FF666B61"/>
      </left>
      <right style="hair">
        <color rgb="FF666B61"/>
      </right>
      <top style="hair">
        <color rgb="FF666B61"/>
      </top>
      <bottom/>
      <diagonal/>
    </border>
    <border>
      <left style="thin">
        <color rgb="FF666B61"/>
      </left>
      <right style="hair">
        <color rgb="FF666B61"/>
      </right>
      <top style="thin">
        <color rgb="FF666B61"/>
      </top>
      <bottom style="hair">
        <color rgb="FF666B61"/>
      </bottom>
      <diagonal/>
    </border>
    <border>
      <left style="thin">
        <color rgb="FF666B61"/>
      </left>
      <right style="hair">
        <color rgb="FF666B61"/>
      </right>
      <top style="hair">
        <color rgb="FF666B61"/>
      </top>
      <bottom style="medium">
        <color rgb="FF666B61"/>
      </bottom>
      <diagonal/>
    </border>
    <border>
      <left style="thin">
        <color rgb="FF666B61"/>
      </left>
      <right/>
      <top style="thin">
        <color rgb="FF666B61"/>
      </top>
      <bottom/>
      <diagonal/>
    </border>
    <border>
      <left/>
      <right/>
      <top style="thin">
        <color rgb="FF666B61"/>
      </top>
      <bottom/>
      <diagonal/>
    </border>
    <border>
      <left/>
      <right style="thin">
        <color rgb="FF666B61"/>
      </right>
      <top style="thin">
        <color rgb="FF666B61"/>
      </top>
      <bottom/>
      <diagonal/>
    </border>
    <border>
      <left style="hair">
        <color rgb="FF666B61"/>
      </left>
      <right style="hair">
        <color rgb="FF666B61"/>
      </right>
      <top/>
      <bottom style="medium">
        <color rgb="FF666B61"/>
      </bottom>
      <diagonal/>
    </border>
    <border>
      <left style="thin">
        <color rgb="FF666B61"/>
      </left>
      <right style="hair">
        <color rgb="FF666B61"/>
      </right>
      <top style="medium">
        <color rgb="FF666B61"/>
      </top>
      <bottom/>
      <diagonal/>
    </border>
    <border>
      <left style="thin">
        <color rgb="FF666B61"/>
      </left>
      <right style="hair">
        <color rgb="FF666B61"/>
      </right>
      <top/>
      <bottom style="hair">
        <color rgb="FF666B61"/>
      </bottom>
      <diagonal/>
    </border>
    <border>
      <left style="thin">
        <color rgb="FF666B61"/>
      </left>
      <right style="hair">
        <color rgb="FF666B61"/>
      </right>
      <top/>
      <bottom/>
      <diagonal/>
    </border>
    <border>
      <left style="thin">
        <color rgb="FF666B61"/>
      </left>
      <right/>
      <top style="thin">
        <color rgb="FF666B61"/>
      </top>
      <bottom style="medium">
        <color rgb="FF666B61"/>
      </bottom>
      <diagonal/>
    </border>
    <border>
      <left/>
      <right style="thin">
        <color rgb="FF666B61"/>
      </right>
      <top style="thin">
        <color rgb="FF666B61"/>
      </top>
      <bottom style="medium">
        <color rgb="FF666B61"/>
      </bottom>
      <diagonal/>
    </border>
    <border>
      <left style="thin">
        <color rgb="FF666B61"/>
      </left>
      <right style="hair">
        <color rgb="FF666B61"/>
      </right>
      <top style="thin">
        <color rgb="FF666B61"/>
      </top>
      <bottom style="medium">
        <color rgb="FF666B61"/>
      </bottom>
      <diagonal/>
    </border>
    <border>
      <left style="hair">
        <color rgb="FF666B61"/>
      </left>
      <right style="thin">
        <color rgb="FF666B61"/>
      </right>
      <top style="thin">
        <color rgb="FF666B61"/>
      </top>
      <bottom style="medium">
        <color rgb="FF666B61"/>
      </bottom>
      <diagonal/>
    </border>
    <border>
      <left style="hair">
        <color rgb="FF666B61"/>
      </left>
      <right style="thin">
        <color rgb="FF666B61"/>
      </right>
      <top style="hair">
        <color rgb="FF666B61"/>
      </top>
      <bottom style="medium">
        <color rgb="FF666B61"/>
      </bottom>
      <diagonal/>
    </border>
    <border>
      <left style="medium">
        <color rgb="FF666B61"/>
      </left>
      <right/>
      <top/>
      <bottom/>
      <diagonal/>
    </border>
    <border>
      <left style="medium">
        <color rgb="FF666B61"/>
      </left>
      <right/>
      <top/>
      <bottom style="medium">
        <color rgb="FF666B61"/>
      </bottom>
      <diagonal/>
    </border>
    <border>
      <left/>
      <right/>
      <top style="medium">
        <color rgb="FF666B61"/>
      </top>
      <bottom style="hair">
        <color rgb="FF666B61"/>
      </bottom>
      <diagonal/>
    </border>
    <border>
      <left/>
      <right/>
      <top style="hair">
        <color rgb="FF666B61"/>
      </top>
      <bottom style="medium">
        <color rgb="FF666B61"/>
      </bottom>
      <diagonal/>
    </border>
    <border>
      <left style="hair">
        <color rgb="FF666B61"/>
      </left>
      <right style="thin">
        <color rgb="FF666B61"/>
      </right>
      <top style="medium">
        <color rgb="FF666B61"/>
      </top>
      <bottom style="hair">
        <color rgb="FF666B61"/>
      </bottom>
      <diagonal/>
    </border>
    <border>
      <left style="hair">
        <color rgb="FF666B61"/>
      </left>
      <right style="thin">
        <color rgb="FF666B61"/>
      </right>
      <top style="hair">
        <color rgb="FF666B61"/>
      </top>
      <bottom style="hair">
        <color rgb="FF666B61"/>
      </bottom>
      <diagonal/>
    </border>
    <border>
      <left style="thin">
        <color rgb="FF666B61"/>
      </left>
      <right style="thin">
        <color rgb="FF666B61"/>
      </right>
      <top style="medium">
        <color rgb="FF666B61"/>
      </top>
      <bottom style="hair">
        <color rgb="FF666B61"/>
      </bottom>
      <diagonal/>
    </border>
    <border>
      <left style="thin">
        <color rgb="FF666B61"/>
      </left>
      <right style="medium">
        <color rgb="FF666B61"/>
      </right>
      <top style="medium">
        <color rgb="FF666B61"/>
      </top>
      <bottom style="hair">
        <color rgb="FF666B61"/>
      </bottom>
      <diagonal/>
    </border>
    <border>
      <left style="thin">
        <color rgb="FF666B61"/>
      </left>
      <right style="thin">
        <color rgb="FF666B61"/>
      </right>
      <top style="hair">
        <color rgb="FF666B61"/>
      </top>
      <bottom style="hair">
        <color rgb="FF666B61"/>
      </bottom>
      <diagonal/>
    </border>
    <border>
      <left style="thin">
        <color rgb="FF666B61"/>
      </left>
      <right style="medium">
        <color rgb="FF666B61"/>
      </right>
      <top style="hair">
        <color rgb="FF666B61"/>
      </top>
      <bottom style="hair">
        <color rgb="FF666B61"/>
      </bottom>
      <diagonal/>
    </border>
    <border>
      <left style="thin">
        <color rgb="FF666B61"/>
      </left>
      <right style="thin">
        <color rgb="FF666B61"/>
      </right>
      <top style="hair">
        <color rgb="FF666B61"/>
      </top>
      <bottom style="medium">
        <color rgb="FF666B61"/>
      </bottom>
      <diagonal/>
    </border>
    <border>
      <left style="thin">
        <color rgb="FF666B61"/>
      </left>
      <right style="medium">
        <color rgb="FF666B61"/>
      </right>
      <top style="hair">
        <color rgb="FF666B61"/>
      </top>
      <bottom style="medium">
        <color rgb="FF666B61"/>
      </bottom>
      <diagonal/>
    </border>
    <border>
      <left/>
      <right/>
      <top style="hair">
        <color auto="1"/>
      </top>
      <bottom style="hair">
        <color auto="1"/>
      </bottom>
      <diagonal/>
    </border>
    <border>
      <left/>
      <right/>
      <top style="hair">
        <color rgb="FF666B61"/>
      </top>
      <bottom/>
      <diagonal/>
    </border>
  </borders>
  <cellStyleXfs count="1">
    <xf numFmtId="0" fontId="0" fillId="0" borderId="0"/>
  </cellStyleXfs>
  <cellXfs count="267">
    <xf numFmtId="0" fontId="0" fillId="0" borderId="0" xfId="0"/>
    <xf numFmtId="0" fontId="7"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3" fontId="6" fillId="0" borderId="3" xfId="0" applyNumberFormat="1" applyFont="1" applyBorder="1" applyAlignment="1" applyProtection="1">
      <alignment horizontal="right" vertical="center"/>
    </xf>
    <xf numFmtId="3" fontId="6" fillId="0" borderId="4" xfId="0" applyNumberFormat="1" applyFont="1" applyBorder="1" applyAlignment="1" applyProtection="1">
      <alignment vertical="center"/>
    </xf>
    <xf numFmtId="3" fontId="6" fillId="0" borderId="6" xfId="0" applyNumberFormat="1" applyFont="1" applyBorder="1" applyAlignment="1" applyProtection="1">
      <alignment horizontal="right" vertical="center"/>
    </xf>
    <xf numFmtId="3" fontId="6" fillId="0" borderId="7" xfId="0" applyNumberFormat="1" applyFont="1" applyBorder="1" applyAlignment="1" applyProtection="1">
      <alignment vertical="center"/>
    </xf>
    <xf numFmtId="3" fontId="6" fillId="0" borderId="7" xfId="0" applyNumberFormat="1" applyFont="1" applyFill="1" applyBorder="1" applyAlignment="1" applyProtection="1">
      <alignment vertical="center"/>
    </xf>
    <xf numFmtId="3" fontId="9" fillId="0" borderId="9" xfId="0" applyNumberFormat="1" applyFont="1" applyBorder="1" applyAlignment="1" applyProtection="1">
      <alignment horizontal="right" vertical="center"/>
    </xf>
    <xf numFmtId="3" fontId="6" fillId="0" borderId="12" xfId="0" applyNumberFormat="1" applyFont="1" applyBorder="1" applyAlignment="1" applyProtection="1">
      <alignment horizontal="right" vertical="center"/>
    </xf>
    <xf numFmtId="3" fontId="6" fillId="0" borderId="13" xfId="0" applyNumberFormat="1" applyFont="1" applyBorder="1" applyAlignment="1" applyProtection="1">
      <alignment vertical="center"/>
    </xf>
    <xf numFmtId="3" fontId="6" fillId="0" borderId="15" xfId="0" applyNumberFormat="1" applyFont="1" applyBorder="1" applyAlignment="1" applyProtection="1">
      <alignment horizontal="right" vertical="center"/>
    </xf>
    <xf numFmtId="3" fontId="6" fillId="0" borderId="16" xfId="0" applyNumberFormat="1" applyFont="1" applyBorder="1" applyAlignment="1" applyProtection="1">
      <alignment horizontal="right" vertical="center"/>
    </xf>
    <xf numFmtId="3" fontId="6" fillId="0" borderId="17" xfId="0" applyNumberFormat="1" applyFont="1" applyBorder="1" applyAlignment="1" applyProtection="1">
      <alignment horizontal="right" vertical="center"/>
    </xf>
    <xf numFmtId="3" fontId="6" fillId="0" borderId="18" xfId="0" applyNumberFormat="1" applyFont="1" applyBorder="1" applyAlignment="1" applyProtection="1">
      <alignment horizontal="right" vertical="center"/>
    </xf>
    <xf numFmtId="3" fontId="6" fillId="0" borderId="20" xfId="0" applyNumberFormat="1" applyFont="1" applyBorder="1" applyAlignment="1" applyProtection="1">
      <alignment horizontal="right" vertical="center"/>
    </xf>
    <xf numFmtId="3" fontId="9" fillId="0" borderId="19" xfId="0" applyNumberFormat="1" applyFont="1" applyBorder="1" applyAlignment="1" applyProtection="1">
      <alignment horizontal="right" vertical="center"/>
    </xf>
    <xf numFmtId="3" fontId="6" fillId="0" borderId="4" xfId="0" applyNumberFormat="1" applyFont="1" applyFill="1" applyBorder="1" applyAlignment="1" applyProtection="1">
      <alignment vertical="center"/>
    </xf>
    <xf numFmtId="3" fontId="3" fillId="0" borderId="0" xfId="0" applyNumberFormat="1" applyFont="1" applyBorder="1" applyAlignment="1" applyProtection="1">
      <alignment vertical="center"/>
    </xf>
    <xf numFmtId="3" fontId="11" fillId="0" borderId="3" xfId="0" applyNumberFormat="1" applyFont="1" applyBorder="1" applyAlignment="1" applyProtection="1">
      <alignment horizontal="right" vertical="center"/>
    </xf>
    <xf numFmtId="3" fontId="11" fillId="0" borderId="16" xfId="0" applyNumberFormat="1" applyFont="1" applyBorder="1" applyAlignment="1" applyProtection="1">
      <alignment horizontal="right" vertical="center"/>
    </xf>
    <xf numFmtId="3" fontId="11" fillId="0" borderId="6" xfId="0" applyNumberFormat="1" applyFont="1" applyBorder="1" applyAlignment="1" applyProtection="1">
      <alignment horizontal="right" vertical="center"/>
    </xf>
    <xf numFmtId="3" fontId="11" fillId="0" borderId="17" xfId="0" applyNumberFormat="1" applyFont="1" applyBorder="1" applyAlignment="1" applyProtection="1">
      <alignment horizontal="right" vertical="center"/>
    </xf>
    <xf numFmtId="3" fontId="11" fillId="0" borderId="12" xfId="0" applyNumberFormat="1" applyFont="1" applyBorder="1" applyAlignment="1" applyProtection="1">
      <alignment horizontal="right" vertical="center"/>
    </xf>
    <xf numFmtId="3" fontId="11" fillId="0" borderId="18" xfId="0" applyNumberFormat="1" applyFont="1" applyBorder="1" applyAlignment="1" applyProtection="1">
      <alignment horizontal="right" vertical="center"/>
    </xf>
    <xf numFmtId="49" fontId="3"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10" fillId="0" borderId="0" xfId="0" applyFont="1" applyAlignment="1" applyProtection="1">
      <alignment vertical="center"/>
    </xf>
    <xf numFmtId="49" fontId="0" fillId="0" borderId="0" xfId="0" applyNumberFormat="1"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165" fontId="0" fillId="0" borderId="0" xfId="0" applyNumberFormat="1" applyFont="1" applyFill="1" applyBorder="1" applyAlignment="1" applyProtection="1">
      <alignment horizontal="left" vertical="center"/>
    </xf>
    <xf numFmtId="165" fontId="0" fillId="0" borderId="0" xfId="0" applyNumberFormat="1" applyFont="1" applyAlignment="1" applyProtection="1">
      <alignment vertical="center"/>
    </xf>
    <xf numFmtId="0" fontId="3" fillId="0" borderId="0" xfId="0" applyFont="1" applyBorder="1" applyAlignment="1" applyProtection="1">
      <alignment vertical="center" wrapText="1"/>
    </xf>
    <xf numFmtId="0" fontId="1" fillId="0" borderId="0" xfId="0" applyFont="1" applyAlignment="1" applyProtection="1">
      <alignment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5" fillId="2" borderId="6" xfId="0" applyFont="1" applyFill="1" applyBorder="1" applyAlignment="1" applyProtection="1">
      <alignment vertical="center"/>
    </xf>
    <xf numFmtId="4" fontId="3" fillId="0" borderId="6" xfId="0" applyNumberFormat="1" applyFont="1" applyBorder="1" applyAlignment="1" applyProtection="1">
      <alignment vertical="center"/>
    </xf>
    <xf numFmtId="4" fontId="3" fillId="0" borderId="6" xfId="0" applyNumberFormat="1" applyFont="1" applyBorder="1" applyAlignment="1" applyProtection="1">
      <alignment horizontal="right" vertical="center"/>
    </xf>
    <xf numFmtId="165" fontId="2" fillId="4" borderId="6" xfId="0" applyNumberFormat="1"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xf>
    <xf numFmtId="49" fontId="3" fillId="0" borderId="6" xfId="0" applyNumberFormat="1" applyFont="1" applyFill="1" applyBorder="1" applyAlignment="1" applyProtection="1">
      <alignment vertical="center" wrapText="1"/>
    </xf>
    <xf numFmtId="49" fontId="3" fillId="4" borderId="6" xfId="0" applyNumberFormat="1" applyFont="1" applyFill="1" applyBorder="1" applyAlignment="1" applyProtection="1">
      <alignment vertical="center" wrapText="1"/>
      <protection locked="0"/>
    </xf>
    <xf numFmtId="164" fontId="3" fillId="4" borderId="6" xfId="0" applyNumberFormat="1" applyFont="1" applyFill="1" applyBorder="1" applyAlignment="1" applyProtection="1">
      <alignment vertical="center" wrapText="1"/>
      <protection locked="0"/>
    </xf>
    <xf numFmtId="0" fontId="3" fillId="4" borderId="6"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xf>
    <xf numFmtId="3" fontId="3" fillId="0" borderId="6" xfId="0" applyNumberFormat="1" applyFont="1" applyBorder="1" applyAlignment="1" applyProtection="1">
      <alignment vertical="center"/>
    </xf>
    <xf numFmtId="3" fontId="3" fillId="4" borderId="6" xfId="0" applyNumberFormat="1" applyFont="1" applyFill="1" applyBorder="1" applyAlignment="1" applyProtection="1">
      <alignment vertical="center"/>
      <protection locked="0"/>
    </xf>
    <xf numFmtId="164" fontId="3" fillId="0" borderId="6" xfId="0" applyNumberFormat="1" applyFont="1" applyBorder="1" applyAlignment="1" applyProtection="1">
      <alignment vertical="center"/>
    </xf>
    <xf numFmtId="0" fontId="5" fillId="0" borderId="6" xfId="0" applyFont="1" applyBorder="1" applyAlignment="1" applyProtection="1">
      <alignment vertical="center"/>
    </xf>
    <xf numFmtId="0" fontId="9" fillId="0" borderId="6" xfId="0" applyFont="1" applyBorder="1" applyAlignment="1" applyProtection="1">
      <alignment vertical="center"/>
    </xf>
    <xf numFmtId="3" fontId="9" fillId="0" borderId="6" xfId="0" applyNumberFormat="1" applyFont="1" applyBorder="1" applyAlignment="1" applyProtection="1">
      <alignment vertical="center"/>
    </xf>
    <xf numFmtId="0" fontId="5" fillId="0" borderId="17" xfId="0" applyFont="1" applyBorder="1" applyAlignment="1" applyProtection="1">
      <alignment vertical="center"/>
    </xf>
    <xf numFmtId="0" fontId="9" fillId="0" borderId="24" xfId="0" applyFont="1" applyBorder="1" applyAlignment="1" applyProtection="1">
      <alignment vertical="center"/>
    </xf>
    <xf numFmtId="3" fontId="9" fillId="0" borderId="24" xfId="0" applyNumberFormat="1" applyFont="1" applyBorder="1" applyAlignment="1" applyProtection="1">
      <alignment vertical="center"/>
    </xf>
    <xf numFmtId="3" fontId="9" fillId="0" borderId="25" xfId="0" applyNumberFormat="1" applyFont="1" applyBorder="1" applyAlignment="1" applyProtection="1">
      <alignment vertical="center"/>
    </xf>
    <xf numFmtId="3" fontId="3" fillId="4" borderId="6" xfId="0" applyNumberFormat="1" applyFont="1" applyFill="1" applyBorder="1" applyAlignment="1" applyProtection="1">
      <alignment vertical="center" wrapText="1"/>
      <protection locked="0"/>
    </xf>
    <xf numFmtId="3" fontId="3" fillId="4" borderId="6" xfId="0" applyNumberFormat="1" applyFont="1" applyFill="1" applyBorder="1" applyAlignment="1" applyProtection="1">
      <alignment horizontal="right" vertical="center" wrapText="1"/>
      <protection locked="0"/>
    </xf>
    <xf numFmtId="3" fontId="3" fillId="0" borderId="6" xfId="0" applyNumberFormat="1" applyFont="1" applyBorder="1" applyAlignment="1" applyProtection="1">
      <alignment vertical="center" wrapText="1"/>
    </xf>
    <xf numFmtId="0" fontId="5" fillId="2" borderId="12"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15" xfId="0" applyFont="1" applyFill="1" applyBorder="1" applyAlignment="1" applyProtection="1">
      <alignment horizontal="right" vertical="center"/>
    </xf>
    <xf numFmtId="0" fontId="3" fillId="2" borderId="15" xfId="0" applyFont="1" applyFill="1" applyBorder="1" applyAlignment="1" applyProtection="1">
      <alignment horizontal="center" vertical="center"/>
    </xf>
    <xf numFmtId="0" fontId="5" fillId="0" borderId="0" xfId="0" applyFont="1"/>
    <xf numFmtId="0" fontId="3" fillId="3" borderId="1" xfId="0" applyFont="1" applyFill="1" applyBorder="1"/>
    <xf numFmtId="0" fontId="3" fillId="3" borderId="1" xfId="0" applyFont="1" applyFill="1" applyBorder="1" applyAlignment="1">
      <alignment horizontal="right"/>
    </xf>
    <xf numFmtId="4" fontId="3" fillId="0" borderId="1" xfId="0" applyNumberFormat="1" applyFont="1" applyBorder="1"/>
    <xf numFmtId="0" fontId="3" fillId="0" borderId="0" xfId="0" applyFont="1"/>
    <xf numFmtId="4" fontId="3" fillId="0" borderId="0" xfId="0" applyNumberFormat="1" applyFont="1"/>
    <xf numFmtId="0" fontId="2" fillId="0" borderId="0" xfId="0" applyFont="1"/>
    <xf numFmtId="0" fontId="3" fillId="0" borderId="6" xfId="0" applyFont="1" applyBorder="1" applyAlignment="1">
      <alignment vertical="center" wrapText="1"/>
    </xf>
    <xf numFmtId="0" fontId="5" fillId="2" borderId="12"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164" fontId="5" fillId="0" borderId="6" xfId="0" applyNumberFormat="1" applyFont="1" applyBorder="1" applyAlignment="1" applyProtection="1">
      <alignment vertical="center"/>
    </xf>
    <xf numFmtId="0" fontId="3" fillId="2" borderId="2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3" fontId="6" fillId="4" borderId="25" xfId="0" applyNumberFormat="1" applyFont="1" applyFill="1" applyBorder="1" applyAlignment="1" applyProtection="1">
      <alignment vertical="center"/>
      <protection locked="0"/>
    </xf>
    <xf numFmtId="0" fontId="3" fillId="2" borderId="14"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3" fontId="6" fillId="4" borderId="5" xfId="0" applyNumberFormat="1" applyFont="1" applyFill="1" applyBorder="1" applyAlignment="1" applyProtection="1">
      <alignment horizontal="right" vertical="center"/>
      <protection locked="0"/>
    </xf>
    <xf numFmtId="164" fontId="6" fillId="0" borderId="7" xfId="0" applyNumberFormat="1" applyFont="1" applyFill="1" applyBorder="1" applyAlignment="1" applyProtection="1">
      <alignment horizontal="right" vertical="center"/>
    </xf>
    <xf numFmtId="3" fontId="6" fillId="0" borderId="5" xfId="0" applyNumberFormat="1" applyFont="1" applyFill="1" applyBorder="1" applyAlignment="1" applyProtection="1">
      <alignment vertical="center"/>
    </xf>
    <xf numFmtId="164" fontId="3" fillId="0" borderId="7" xfId="0" applyNumberFormat="1" applyFont="1" applyBorder="1" applyAlignment="1" applyProtection="1">
      <alignment vertical="center"/>
    </xf>
    <xf numFmtId="0" fontId="3" fillId="2" borderId="23" xfId="0" applyFont="1" applyFill="1" applyBorder="1" applyAlignment="1" applyProtection="1">
      <alignment horizontal="center" vertical="center"/>
    </xf>
    <xf numFmtId="3" fontId="3" fillId="0" borderId="34" xfId="0" applyNumberFormat="1" applyFont="1" applyBorder="1" applyAlignment="1" applyProtection="1">
      <alignment horizontal="right" vertical="center"/>
    </xf>
    <xf numFmtId="3" fontId="3" fillId="0" borderId="35" xfId="0" applyNumberFormat="1" applyFont="1" applyBorder="1" applyAlignment="1" applyProtection="1">
      <alignment vertical="center"/>
    </xf>
    <xf numFmtId="164" fontId="3" fillId="0" borderId="36" xfId="0" applyNumberFormat="1" applyFont="1" applyBorder="1" applyAlignment="1" applyProtection="1">
      <alignment vertical="center"/>
    </xf>
    <xf numFmtId="3" fontId="3" fillId="0" borderId="8" xfId="0" applyNumberFormat="1" applyFont="1" applyBorder="1" applyAlignment="1" applyProtection="1">
      <alignment vertical="center"/>
    </xf>
    <xf numFmtId="164" fontId="3" fillId="0" borderId="10" xfId="0" applyNumberFormat="1" applyFont="1" applyBorder="1" applyAlignment="1" applyProtection="1">
      <alignment vertical="center"/>
    </xf>
    <xf numFmtId="3" fontId="16" fillId="0" borderId="5" xfId="0" applyNumberFormat="1" applyFont="1" applyBorder="1" applyAlignment="1" applyProtection="1">
      <alignment horizontal="right" vertical="center"/>
    </xf>
    <xf numFmtId="164" fontId="16" fillId="0" borderId="7" xfId="0" applyNumberFormat="1" applyFont="1" applyBorder="1" applyAlignment="1" applyProtection="1">
      <alignment horizontal="right" vertical="center"/>
    </xf>
    <xf numFmtId="3" fontId="16" fillId="0" borderId="25" xfId="0" applyNumberFormat="1" applyFont="1" applyBorder="1" applyAlignment="1" applyProtection="1">
      <alignment vertical="center"/>
    </xf>
    <xf numFmtId="3" fontId="16" fillId="0" borderId="5" xfId="0" applyNumberFormat="1" applyFont="1" applyBorder="1" applyAlignment="1" applyProtection="1">
      <alignment vertical="center"/>
    </xf>
    <xf numFmtId="164" fontId="16" fillId="0" borderId="7" xfId="0" applyNumberFormat="1" applyFont="1" applyBorder="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center"/>
    </xf>
    <xf numFmtId="164" fontId="9" fillId="0" borderId="6" xfId="0" applyNumberFormat="1" applyFont="1" applyBorder="1" applyAlignment="1" applyProtection="1">
      <alignment vertical="center"/>
    </xf>
    <xf numFmtId="164" fontId="3" fillId="0" borderId="7" xfId="0" applyNumberFormat="1" applyFont="1" applyBorder="1" applyAlignment="1" applyProtection="1">
      <alignment horizontal="right" vertical="center"/>
    </xf>
    <xf numFmtId="0" fontId="5" fillId="0" borderId="28" xfId="0" applyFont="1" applyBorder="1" applyAlignment="1" applyProtection="1">
      <alignment vertical="center"/>
    </xf>
    <xf numFmtId="164" fontId="9" fillId="0" borderId="37" xfId="0" applyNumberFormat="1" applyFont="1" applyBorder="1" applyAlignment="1" applyProtection="1">
      <alignment vertical="center"/>
    </xf>
    <xf numFmtId="3" fontId="9" fillId="0" borderId="30" xfId="0" applyNumberFormat="1" applyFont="1" applyBorder="1" applyAlignment="1" applyProtection="1">
      <alignment vertical="center"/>
    </xf>
    <xf numFmtId="164" fontId="5" fillId="0" borderId="33" xfId="0" applyNumberFormat="1" applyFont="1" applyBorder="1" applyAlignment="1" applyProtection="1">
      <alignment vertical="center"/>
    </xf>
    <xf numFmtId="0" fontId="3" fillId="0" borderId="22" xfId="0" applyFont="1" applyBorder="1" applyAlignment="1" applyProtection="1">
      <alignment vertical="center"/>
    </xf>
    <xf numFmtId="164" fontId="3" fillId="0" borderId="10" xfId="0" applyNumberFormat="1" applyFont="1" applyBorder="1" applyAlignment="1" applyProtection="1">
      <alignment horizontal="right" vertical="center"/>
    </xf>
    <xf numFmtId="3" fontId="12" fillId="0" borderId="38" xfId="0" applyNumberFormat="1" applyFont="1" applyBorder="1" applyAlignment="1" applyProtection="1">
      <alignment vertical="center"/>
    </xf>
    <xf numFmtId="164" fontId="12" fillId="0" borderId="38" xfId="0" applyNumberFormat="1" applyFont="1" applyBorder="1" applyAlignment="1" applyProtection="1">
      <alignment vertical="center"/>
    </xf>
    <xf numFmtId="3" fontId="6" fillId="4" borderId="21" xfId="0" applyNumberFormat="1" applyFont="1" applyFill="1" applyBorder="1" applyAlignment="1" applyProtection="1">
      <alignment horizontal="right" vertical="center"/>
      <protection locked="0"/>
    </xf>
    <xf numFmtId="3" fontId="6" fillId="4" borderId="24" xfId="0" applyNumberFormat="1" applyFont="1" applyFill="1" applyBorder="1" applyAlignment="1" applyProtection="1">
      <alignment vertical="center"/>
      <protection locked="0"/>
    </xf>
    <xf numFmtId="0" fontId="5" fillId="2" borderId="6"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3" fontId="9" fillId="0" borderId="12" xfId="0" applyNumberFormat="1" applyFont="1" applyBorder="1" applyAlignment="1" applyProtection="1">
      <alignment horizontal="right" vertical="center"/>
    </xf>
    <xf numFmtId="3" fontId="9" fillId="0" borderId="18" xfId="0" applyNumberFormat="1" applyFont="1" applyBorder="1" applyAlignment="1" applyProtection="1">
      <alignment horizontal="right" vertical="center"/>
    </xf>
    <xf numFmtId="3" fontId="9" fillId="0" borderId="10" xfId="0" applyNumberFormat="1" applyFont="1" applyBorder="1" applyAlignment="1" applyProtection="1">
      <alignment vertical="center"/>
    </xf>
    <xf numFmtId="3" fontId="11" fillId="0" borderId="43" xfId="0" applyNumberFormat="1" applyFont="1" applyBorder="1" applyAlignment="1" applyProtection="1">
      <alignment horizontal="right" vertical="center"/>
    </xf>
    <xf numFmtId="3" fontId="6" fillId="0" borderId="42" xfId="0" applyNumberFormat="1" applyFont="1" applyBorder="1" applyAlignment="1" applyProtection="1">
      <alignment vertical="center"/>
    </xf>
    <xf numFmtId="3" fontId="6" fillId="0" borderId="43" xfId="0" applyNumberFormat="1" applyFont="1" applyBorder="1" applyAlignment="1" applyProtection="1">
      <alignment horizontal="right" vertical="center"/>
    </xf>
    <xf numFmtId="3" fontId="6" fillId="0" borderId="44" xfId="0" applyNumberFormat="1" applyFont="1" applyBorder="1" applyAlignment="1" applyProtection="1">
      <alignment horizontal="right" vertical="center"/>
    </xf>
    <xf numFmtId="3" fontId="6" fillId="0" borderId="45" xfId="0" applyNumberFormat="1" applyFont="1" applyBorder="1" applyAlignment="1" applyProtection="1">
      <alignment horizontal="right" vertical="center"/>
    </xf>
    <xf numFmtId="3" fontId="6" fillId="0" borderId="13"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xf>
    <xf numFmtId="3" fontId="11" fillId="0" borderId="44" xfId="0" applyNumberFormat="1" applyFont="1" applyBorder="1" applyAlignment="1" applyProtection="1">
      <alignment horizontal="right" vertical="center"/>
    </xf>
    <xf numFmtId="3" fontId="6" fillId="0" borderId="46" xfId="0" applyNumberFormat="1" applyFont="1" applyBorder="1" applyAlignment="1" applyProtection="1">
      <alignment horizontal="right" vertical="center"/>
    </xf>
    <xf numFmtId="3" fontId="6" fillId="0" borderId="47" xfId="0" applyNumberFormat="1" applyFont="1" applyBorder="1" applyAlignment="1" applyProtection="1">
      <alignment vertical="center"/>
    </xf>
    <xf numFmtId="3" fontId="6" fillId="0" borderId="48" xfId="0" applyNumberFormat="1" applyFont="1" applyBorder="1" applyAlignment="1" applyProtection="1">
      <alignment vertical="center"/>
    </xf>
    <xf numFmtId="3" fontId="6" fillId="0" borderId="49" xfId="0" applyNumberFormat="1" applyFont="1" applyBorder="1" applyAlignment="1" applyProtection="1">
      <alignment vertical="center"/>
    </xf>
    <xf numFmtId="3" fontId="6" fillId="0" borderId="50" xfId="0" applyNumberFormat="1" applyFont="1" applyBorder="1" applyAlignment="1" applyProtection="1">
      <alignment vertical="center"/>
    </xf>
    <xf numFmtId="3" fontId="9" fillId="0" borderId="51" xfId="0" applyNumberFormat="1" applyFont="1" applyBorder="1" applyAlignment="1" applyProtection="1">
      <alignment vertical="center"/>
    </xf>
    <xf numFmtId="3" fontId="9" fillId="0" borderId="50" xfId="0" applyNumberFormat="1" applyFont="1" applyFill="1" applyBorder="1" applyAlignment="1" applyProtection="1">
      <alignment vertical="center"/>
    </xf>
    <xf numFmtId="3" fontId="9" fillId="0" borderId="51" xfId="0" applyNumberFormat="1" applyFont="1" applyFill="1" applyBorder="1" applyAlignment="1" applyProtection="1">
      <alignment vertical="center"/>
    </xf>
    <xf numFmtId="0" fontId="3" fillId="6" borderId="55" xfId="0" applyFont="1" applyFill="1" applyBorder="1" applyAlignment="1" applyProtection="1">
      <alignment horizontal="center" vertical="center"/>
    </xf>
    <xf numFmtId="0" fontId="3" fillId="0" borderId="16"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3" fillId="0" borderId="18" xfId="0" applyFont="1" applyFill="1" applyBorder="1" applyAlignment="1" applyProtection="1">
      <alignment vertical="center" wrapText="1"/>
    </xf>
    <xf numFmtId="0" fontId="3" fillId="0" borderId="44" xfId="0" applyFont="1" applyFill="1" applyBorder="1" applyAlignment="1" applyProtection="1">
      <alignment vertical="center" wrapText="1"/>
    </xf>
    <xf numFmtId="0" fontId="9" fillId="0" borderId="18" xfId="0" applyFont="1" applyFill="1" applyBorder="1" applyAlignment="1" applyProtection="1">
      <alignment vertical="center"/>
    </xf>
    <xf numFmtId="0" fontId="9" fillId="0" borderId="19" xfId="0" applyFont="1" applyFill="1" applyBorder="1" applyAlignment="1" applyProtection="1">
      <alignment vertical="center"/>
    </xf>
    <xf numFmtId="3" fontId="11" fillId="0" borderId="47" xfId="0" applyNumberFormat="1" applyFont="1" applyBorder="1" applyAlignment="1" applyProtection="1">
      <alignment horizontal="right" vertical="center"/>
    </xf>
    <xf numFmtId="3" fontId="11" fillId="0" borderId="48" xfId="0" applyNumberFormat="1" applyFont="1" applyBorder="1" applyAlignment="1" applyProtection="1">
      <alignment horizontal="right" vertical="center"/>
    </xf>
    <xf numFmtId="3" fontId="11" fillId="0" borderId="49" xfId="0" applyNumberFormat="1" applyFont="1" applyBorder="1" applyAlignment="1" applyProtection="1">
      <alignment horizontal="right" vertical="center"/>
    </xf>
    <xf numFmtId="3" fontId="11" fillId="0" borderId="50" xfId="0" applyNumberFormat="1" applyFont="1" applyBorder="1" applyAlignment="1" applyProtection="1">
      <alignment horizontal="right" vertical="center"/>
    </xf>
    <xf numFmtId="3" fontId="9" fillId="0" borderId="49" xfId="0" applyNumberFormat="1" applyFont="1" applyBorder="1" applyAlignment="1" applyProtection="1">
      <alignment horizontal="right" vertical="center"/>
    </xf>
    <xf numFmtId="3" fontId="6" fillId="0" borderId="56" xfId="0" applyNumberFormat="1" applyFont="1" applyBorder="1" applyAlignment="1" applyProtection="1">
      <alignment horizontal="right" vertical="center"/>
    </xf>
    <xf numFmtId="3" fontId="6" fillId="0" borderId="48" xfId="0" applyNumberFormat="1" applyFont="1" applyBorder="1" applyAlignment="1" applyProtection="1">
      <alignment horizontal="right" vertical="center"/>
    </xf>
    <xf numFmtId="3" fontId="6" fillId="0" borderId="49" xfId="0" applyNumberFormat="1" applyFont="1" applyBorder="1" applyAlignment="1" applyProtection="1">
      <alignment horizontal="right" vertical="center"/>
    </xf>
    <xf numFmtId="3" fontId="6" fillId="0" borderId="50"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3" fontId="6" fillId="0" borderId="57" xfId="0" applyNumberFormat="1" applyFont="1" applyBorder="1" applyAlignment="1" applyProtection="1">
      <alignment horizontal="right" vertical="center"/>
    </xf>
    <xf numFmtId="3" fontId="6" fillId="0" borderId="58" xfId="0" applyNumberFormat="1" applyFont="1" applyBorder="1" applyAlignment="1" applyProtection="1">
      <alignment horizontal="right" vertical="center"/>
    </xf>
    <xf numFmtId="0" fontId="3" fillId="6" borderId="36" xfId="0" applyFont="1" applyFill="1" applyBorder="1" applyAlignment="1" applyProtection="1">
      <alignment horizontal="center" vertical="center"/>
    </xf>
    <xf numFmtId="0" fontId="3" fillId="6" borderId="35" xfId="0" applyFont="1" applyFill="1" applyBorder="1" applyAlignment="1" applyProtection="1">
      <alignment horizontal="center" vertical="center"/>
    </xf>
    <xf numFmtId="0" fontId="5" fillId="6" borderId="59" xfId="0" applyFont="1" applyFill="1" applyBorder="1" applyAlignment="1" applyProtection="1">
      <alignment vertical="center" wrapText="1"/>
    </xf>
    <xf numFmtId="0" fontId="5" fillId="6" borderId="60" xfId="0" applyFont="1" applyFill="1" applyBorder="1" applyAlignment="1" applyProtection="1">
      <alignment vertical="center" wrapText="1"/>
    </xf>
    <xf numFmtId="3" fontId="6" fillId="0" borderId="47" xfId="0" applyNumberFormat="1" applyFont="1" applyFill="1" applyBorder="1" applyAlignment="1" applyProtection="1">
      <alignment vertical="center"/>
    </xf>
    <xf numFmtId="3" fontId="6" fillId="0" borderId="48" xfId="0" applyNumberFormat="1" applyFont="1" applyFill="1" applyBorder="1" applyAlignment="1" applyProtection="1">
      <alignment vertical="center"/>
    </xf>
    <xf numFmtId="3" fontId="6" fillId="0" borderId="49" xfId="0" applyNumberFormat="1" applyFont="1" applyFill="1" applyBorder="1" applyAlignment="1" applyProtection="1">
      <alignment vertical="center"/>
    </xf>
    <xf numFmtId="0" fontId="3" fillId="6" borderId="61" xfId="0" applyFont="1" applyFill="1" applyBorder="1" applyAlignment="1" applyProtection="1">
      <alignment horizontal="center" vertical="center" wrapText="1"/>
    </xf>
    <xf numFmtId="0" fontId="3" fillId="6" borderId="62" xfId="0" applyFont="1" applyFill="1" applyBorder="1" applyAlignment="1" applyProtection="1">
      <alignment horizontal="center" vertical="center" wrapText="1"/>
    </xf>
    <xf numFmtId="3" fontId="9" fillId="0" borderId="10" xfId="0" applyNumberFormat="1" applyFont="1" applyFill="1" applyBorder="1" applyAlignment="1" applyProtection="1">
      <alignment vertical="center"/>
    </xf>
    <xf numFmtId="0" fontId="3" fillId="0" borderId="0" xfId="0" applyFont="1" applyBorder="1" applyAlignment="1" applyProtection="1">
      <alignment vertical="center"/>
    </xf>
    <xf numFmtId="3" fontId="3" fillId="0" borderId="0" xfId="0" applyNumberFormat="1" applyFont="1" applyBorder="1" applyAlignment="1" applyProtection="1">
      <alignment horizontal="right" vertical="center"/>
    </xf>
    <xf numFmtId="164" fontId="3" fillId="0" borderId="0" xfId="0" applyNumberFormat="1" applyFont="1" applyBorder="1" applyAlignment="1" applyProtection="1">
      <alignment horizontal="right" vertical="center"/>
    </xf>
    <xf numFmtId="164" fontId="3" fillId="0" borderId="0" xfId="0" applyNumberFormat="1" applyFont="1" applyBorder="1" applyAlignment="1" applyProtection="1">
      <alignment vertical="center"/>
    </xf>
    <xf numFmtId="0" fontId="16" fillId="0" borderId="21" xfId="0" applyFont="1" applyBorder="1" applyAlignment="1" applyProtection="1">
      <alignment horizontal="left" vertical="center"/>
    </xf>
    <xf numFmtId="0" fontId="3" fillId="0" borderId="21" xfId="0" applyFont="1" applyBorder="1" applyAlignment="1" applyProtection="1">
      <alignment horizontal="left" vertical="center"/>
    </xf>
    <xf numFmtId="3" fontId="3" fillId="0" borderId="6" xfId="0" applyNumberFormat="1" applyFont="1" applyFill="1" applyBorder="1" applyAlignment="1" applyProtection="1">
      <alignment vertical="center"/>
    </xf>
    <xf numFmtId="0" fontId="9" fillId="0" borderId="63" xfId="0" applyFont="1" applyFill="1" applyBorder="1" applyAlignment="1" applyProtection="1">
      <alignment horizontal="left" vertical="center" wrapText="1"/>
    </xf>
    <xf numFmtId="3" fontId="3" fillId="0" borderId="6" xfId="0" applyNumberFormat="1" applyFont="1" applyFill="1" applyBorder="1" applyAlignment="1" applyProtection="1">
      <alignment horizontal="right" vertical="center" wrapText="1"/>
    </xf>
    <xf numFmtId="0" fontId="15" fillId="0" borderId="0" xfId="0" applyFont="1" applyAlignment="1" applyProtection="1">
      <alignment vertical="center" wrapText="1"/>
    </xf>
    <xf numFmtId="0" fontId="14" fillId="0" borderId="0" xfId="0"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Border="1" applyAlignment="1" applyProtection="1">
      <alignment horizontal="left" vertical="center"/>
    </xf>
    <xf numFmtId="0" fontId="0" fillId="0" borderId="0" xfId="0" applyFont="1" applyFill="1" applyAlignment="1" applyProtection="1">
      <alignment horizontal="right" vertical="center"/>
    </xf>
    <xf numFmtId="0" fontId="20"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66"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3" fontId="3" fillId="0" borderId="70" xfId="0" applyNumberFormat="1" applyFont="1" applyFill="1" applyBorder="1" applyAlignment="1" applyProtection="1">
      <alignment vertical="center"/>
    </xf>
    <xf numFmtId="0" fontId="3" fillId="0" borderId="71" xfId="0" applyFont="1" applyFill="1" applyBorder="1" applyAlignment="1" applyProtection="1">
      <alignment vertical="center"/>
    </xf>
    <xf numFmtId="3" fontId="3" fillId="0" borderId="72" xfId="0" applyNumberFormat="1" applyFont="1" applyFill="1" applyBorder="1" applyAlignment="1" applyProtection="1">
      <alignment vertical="center"/>
    </xf>
    <xf numFmtId="0" fontId="3" fillId="0" borderId="73" xfId="0" applyFont="1" applyFill="1" applyBorder="1" applyAlignment="1" applyProtection="1">
      <alignment vertical="center"/>
    </xf>
    <xf numFmtId="3" fontId="5" fillId="0" borderId="74" xfId="0" applyNumberFormat="1" applyFont="1" applyFill="1" applyBorder="1" applyAlignment="1" applyProtection="1">
      <alignment vertical="center"/>
    </xf>
    <xf numFmtId="0" fontId="5" fillId="0" borderId="63" xfId="0" applyFont="1" applyFill="1" applyBorder="1" applyAlignment="1" applyProtection="1">
      <alignment vertical="center"/>
    </xf>
    <xf numFmtId="0" fontId="5" fillId="0" borderId="67" xfId="0" applyFont="1" applyFill="1" applyBorder="1" applyAlignment="1" applyProtection="1">
      <alignment vertical="center"/>
    </xf>
    <xf numFmtId="0" fontId="5" fillId="0" borderId="75" xfId="0" applyFont="1" applyFill="1" applyBorder="1" applyAlignment="1" applyProtection="1">
      <alignment vertical="center"/>
    </xf>
    <xf numFmtId="0" fontId="8" fillId="2" borderId="15" xfId="0" applyFont="1" applyFill="1" applyBorder="1" applyAlignment="1" applyProtection="1">
      <alignment horizontal="center" vertical="center"/>
    </xf>
    <xf numFmtId="0" fontId="8" fillId="5" borderId="15" xfId="0" applyFont="1" applyFill="1" applyBorder="1" applyAlignment="1" applyProtection="1">
      <alignment horizontal="center" vertical="center" wrapText="1"/>
    </xf>
    <xf numFmtId="0" fontId="6" fillId="5" borderId="17" xfId="0" applyFont="1" applyFill="1" applyBorder="1" applyAlignment="1" applyProtection="1">
      <alignment vertical="center"/>
    </xf>
    <xf numFmtId="3" fontId="6" fillId="5" borderId="48" xfId="0" applyNumberFormat="1" applyFont="1" applyFill="1" applyBorder="1" applyAlignment="1" applyProtection="1">
      <alignment horizontal="right" vertical="center"/>
    </xf>
    <xf numFmtId="3" fontId="6" fillId="5" borderId="6" xfId="0" applyNumberFormat="1" applyFont="1" applyFill="1" applyBorder="1" applyAlignment="1" applyProtection="1">
      <alignment horizontal="right" vertical="center"/>
    </xf>
    <xf numFmtId="3" fontId="6" fillId="5" borderId="17" xfId="0" applyNumberFormat="1" applyFont="1" applyFill="1" applyBorder="1" applyAlignment="1" applyProtection="1">
      <alignment horizontal="right" vertical="center"/>
    </xf>
    <xf numFmtId="3" fontId="6" fillId="5" borderId="48" xfId="0" applyNumberFormat="1" applyFont="1" applyFill="1" applyBorder="1" applyAlignment="1" applyProtection="1">
      <alignment vertical="center"/>
    </xf>
    <xf numFmtId="3" fontId="6" fillId="5" borderId="7" xfId="0" applyNumberFormat="1" applyFont="1" applyFill="1" applyBorder="1" applyAlignment="1" applyProtection="1">
      <alignment vertical="center"/>
    </xf>
    <xf numFmtId="0" fontId="6" fillId="5" borderId="17" xfId="0" applyFont="1" applyFill="1" applyBorder="1" applyAlignment="1" applyProtection="1">
      <alignment horizontal="left" vertical="center" wrapText="1"/>
    </xf>
    <xf numFmtId="3" fontId="9" fillId="5" borderId="48" xfId="0" applyNumberFormat="1" applyFont="1" applyFill="1" applyBorder="1" applyAlignment="1" applyProtection="1">
      <alignment vertical="center"/>
    </xf>
    <xf numFmtId="3" fontId="6" fillId="4" borderId="6" xfId="0" applyNumberFormat="1" applyFont="1" applyFill="1" applyBorder="1" applyAlignment="1" applyProtection="1">
      <alignment vertical="center"/>
      <protection locked="0"/>
    </xf>
    <xf numFmtId="0" fontId="2" fillId="2" borderId="39" xfId="0" applyFont="1" applyFill="1" applyBorder="1" applyAlignment="1" applyProtection="1">
      <alignment vertical="center"/>
    </xf>
    <xf numFmtId="0" fontId="0" fillId="2" borderId="40" xfId="0" applyFont="1" applyFill="1" applyBorder="1" applyAlignment="1" applyProtection="1">
      <alignment vertical="center"/>
    </xf>
    <xf numFmtId="0" fontId="0" fillId="2" borderId="40" xfId="0" applyFont="1" applyFill="1" applyBorder="1" applyAlignment="1" applyProtection="1">
      <alignment horizontal="right" vertical="center"/>
    </xf>
    <xf numFmtId="0" fontId="5" fillId="2" borderId="12"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3" fillId="0" borderId="77" xfId="0" applyFont="1" applyFill="1" applyBorder="1" applyAlignment="1" applyProtection="1">
      <alignment vertical="center" wrapText="1"/>
    </xf>
    <xf numFmtId="3" fontId="3" fillId="0" borderId="77" xfId="0" applyNumberFormat="1" applyFont="1" applyFill="1" applyBorder="1" applyAlignment="1" applyProtection="1">
      <alignment vertical="center"/>
    </xf>
    <xf numFmtId="0" fontId="3" fillId="0" borderId="0" xfId="0" applyFont="1" applyFill="1" applyBorder="1" applyAlignment="1" applyProtection="1">
      <alignment vertical="center"/>
    </xf>
    <xf numFmtId="3" fontId="3" fillId="0" borderId="77" xfId="0" applyNumberFormat="1" applyFont="1" applyFill="1" applyBorder="1" applyAlignment="1" applyProtection="1">
      <alignment vertical="center" wrapText="1"/>
    </xf>
    <xf numFmtId="3" fontId="3" fillId="0" borderId="77" xfId="0" applyNumberFormat="1"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3" fillId="0" borderId="0" xfId="0" applyNumberFormat="1" applyFont="1" applyFill="1" applyBorder="1" applyAlignment="1" applyProtection="1">
      <alignment vertical="center" wrapText="1"/>
    </xf>
    <xf numFmtId="3" fontId="3" fillId="0" borderId="0" xfId="0" applyNumberFormat="1" applyFont="1" applyFill="1" applyBorder="1" applyAlignment="1" applyProtection="1">
      <alignment horizontal="right" vertical="center" wrapText="1"/>
    </xf>
    <xf numFmtId="3" fontId="3" fillId="0" borderId="0" xfId="0" applyNumberFormat="1" applyFont="1" applyFill="1" applyBorder="1" applyAlignment="1" applyProtection="1">
      <alignment vertical="center"/>
    </xf>
    <xf numFmtId="165" fontId="2" fillId="0" borderId="0" xfId="0" applyNumberFormat="1" applyFont="1" applyFill="1" applyBorder="1" applyAlignment="1" applyProtection="1">
      <alignment horizontal="left" vertical="center"/>
    </xf>
    <xf numFmtId="0" fontId="3" fillId="0" borderId="6" xfId="0" applyFont="1" applyBorder="1" applyAlignment="1" applyProtection="1">
      <alignment vertical="center" wrapText="1"/>
    </xf>
    <xf numFmtId="0" fontId="0" fillId="0" borderId="0" xfId="0" applyProtection="1"/>
    <xf numFmtId="3" fontId="6" fillId="0" borderId="77" xfId="0" applyNumberFormat="1" applyFont="1" applyFill="1" applyBorder="1" applyAlignment="1" applyProtection="1">
      <alignment vertical="center"/>
    </xf>
    <xf numFmtId="166" fontId="4" fillId="0" borderId="0" xfId="0" applyNumberFormat="1" applyFont="1" applyAlignment="1" applyProtection="1">
      <alignment vertical="center"/>
    </xf>
    <xf numFmtId="0" fontId="2" fillId="4" borderId="17"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0" fillId="0" borderId="0" xfId="0" applyFont="1" applyAlignment="1" applyProtection="1">
      <alignment horizontal="left" vertical="center" wrapText="1"/>
    </xf>
    <xf numFmtId="0" fontId="5" fillId="2" borderId="17"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3" fillId="0" borderId="17"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wrapText="1"/>
    </xf>
    <xf numFmtId="0" fontId="15" fillId="0" borderId="0" xfId="0" applyFont="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5" fillId="5" borderId="1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165" fontId="0" fillId="0" borderId="0" xfId="0" applyNumberFormat="1" applyFont="1" applyAlignment="1" applyProtection="1">
      <alignment horizontal="right" vertical="center"/>
    </xf>
    <xf numFmtId="0" fontId="9" fillId="2" borderId="28" xfId="0" applyFont="1" applyFill="1" applyBorder="1" applyAlignment="1" applyProtection="1">
      <alignment horizontal="center" vertical="center" textRotation="90"/>
    </xf>
    <xf numFmtId="0" fontId="9" fillId="2" borderId="64" xfId="0" applyFont="1" applyFill="1" applyBorder="1" applyAlignment="1" applyProtection="1">
      <alignment horizontal="center" vertical="center" textRotation="90"/>
    </xf>
    <xf numFmtId="0" fontId="9" fillId="2" borderId="65" xfId="0" applyFont="1" applyFill="1" applyBorder="1" applyAlignment="1" applyProtection="1">
      <alignment horizontal="center" vertical="center" textRotation="90"/>
    </xf>
    <xf numFmtId="0" fontId="6" fillId="2" borderId="2" xfId="0" applyFont="1" applyFill="1" applyBorder="1" applyAlignment="1" applyProtection="1">
      <alignment horizontal="center" vertical="center" textRotation="90"/>
    </xf>
    <xf numFmtId="0" fontId="6" fillId="2" borderId="14" xfId="0" applyFont="1" applyFill="1" applyBorder="1" applyAlignment="1" applyProtection="1">
      <alignment horizontal="center" vertical="center" textRotation="90"/>
    </xf>
    <xf numFmtId="0" fontId="6" fillId="2" borderId="5" xfId="0" applyFont="1" applyFill="1" applyBorder="1" applyAlignment="1" applyProtection="1">
      <alignment horizontal="center" vertical="center" textRotation="90"/>
    </xf>
    <xf numFmtId="0" fontId="6" fillId="2" borderId="11" xfId="0" applyFont="1" applyFill="1" applyBorder="1" applyAlignment="1" applyProtection="1">
      <alignment horizontal="center" vertical="center" textRotation="90"/>
    </xf>
    <xf numFmtId="0" fontId="6" fillId="2" borderId="8" xfId="0" applyFont="1" applyFill="1" applyBorder="1" applyAlignment="1" applyProtection="1">
      <alignment horizontal="center" vertical="center" textRotation="90"/>
    </xf>
    <xf numFmtId="0" fontId="9" fillId="2" borderId="14" xfId="0" applyFont="1" applyFill="1" applyBorder="1" applyAlignment="1" applyProtection="1">
      <alignment horizontal="center" vertical="center" textRotation="90"/>
    </xf>
    <xf numFmtId="0" fontId="9" fillId="2" borderId="5" xfId="0" applyFont="1" applyFill="1" applyBorder="1" applyAlignment="1" applyProtection="1">
      <alignment horizontal="center" vertical="center" textRotation="90"/>
    </xf>
    <xf numFmtId="0" fontId="9" fillId="2" borderId="8" xfId="0" applyFont="1" applyFill="1" applyBorder="1" applyAlignment="1" applyProtection="1">
      <alignment horizontal="center" vertical="center" textRotation="90"/>
    </xf>
    <xf numFmtId="0" fontId="2" fillId="6" borderId="52"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2" fillId="6" borderId="5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2" fillId="4" borderId="39" xfId="0" applyFont="1" applyFill="1" applyBorder="1" applyAlignment="1" applyProtection="1">
      <alignment horizontal="left" vertical="center"/>
      <protection locked="0"/>
    </xf>
    <xf numFmtId="0" fontId="2" fillId="4" borderId="40" xfId="0" applyFont="1" applyFill="1" applyBorder="1" applyAlignment="1" applyProtection="1">
      <alignment horizontal="left" vertical="center"/>
      <protection locked="0"/>
    </xf>
    <xf numFmtId="0" fontId="2" fillId="4" borderId="76" xfId="0" applyFont="1" applyFill="1" applyBorder="1" applyAlignment="1" applyProtection="1">
      <alignment horizontal="left" vertical="center"/>
      <protection locked="0"/>
    </xf>
  </cellXfs>
  <cellStyles count="1">
    <cellStyle name="Standard" xfId="0" builtinId="0"/>
  </cellStyles>
  <dxfs count="184">
    <dxf>
      <font>
        <color theme="0"/>
      </font>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font>
        <color theme="0"/>
      </font>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font>
        <color theme="0"/>
      </font>
    </dxf>
    <dxf>
      <numFmt numFmtId="167" formatCode=";;;"/>
    </dxf>
    <dxf>
      <numFmt numFmtId="167" formatCode=";;;"/>
    </dxf>
    <dxf>
      <numFmt numFmtId="167" formatCode=";;;"/>
    </dxf>
    <dxf>
      <numFmt numFmtId="167" formatCode=";;;"/>
    </dxf>
  </dxfs>
  <tableStyles count="1" defaultTableStyle="TableStyleMedium2" defaultPivotStyle="PivotStyleLight16">
    <tableStyle name="Invisible" pivot="0" table="0" count="0" xr9:uid="{00000000-0011-0000-FFFF-FFFF00000000}"/>
  </tableStyles>
  <colors>
    <mruColors>
      <color rgb="FFC2D6E0"/>
      <color rgb="FF5C91AC"/>
      <color rgb="FFB5E0ED"/>
      <color rgb="FF666B61"/>
      <color rgb="FF660000"/>
      <color rgb="FFCCECFF"/>
      <color rgb="FF878C33"/>
      <color rgb="FF939991"/>
      <color rgb="FF40453C"/>
      <color rgb="FFB5B8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0"/>
    <pageSetUpPr fitToPage="1"/>
  </sheetPr>
  <dimension ref="A2:G39"/>
  <sheetViews>
    <sheetView showGridLines="0" tabSelected="1" zoomScaleNormal="100" zoomScaleSheetLayoutView="100" workbookViewId="0">
      <selection activeCell="B7" sqref="B7:D7"/>
    </sheetView>
  </sheetViews>
  <sheetFormatPr baseColWidth="10" defaultColWidth="11.42578125" defaultRowHeight="12.75" x14ac:dyDescent="0.2"/>
  <cols>
    <col min="1" max="1" width="17.7109375" style="29" customWidth="1"/>
    <col min="2" max="2" width="27.7109375" style="29" customWidth="1"/>
    <col min="3" max="3" width="45.7109375" style="29" customWidth="1"/>
    <col min="4" max="4" width="10.7109375" style="29" customWidth="1"/>
    <col min="5" max="16384" width="11.42578125" style="29"/>
  </cols>
  <sheetData>
    <row r="2" spans="1:7" x14ac:dyDescent="0.2">
      <c r="A2" s="28" t="s">
        <v>28</v>
      </c>
      <c r="G2" s="41"/>
    </row>
    <row r="3" spans="1:7" x14ac:dyDescent="0.2">
      <c r="A3" s="29" t="s">
        <v>27</v>
      </c>
      <c r="G3" s="41"/>
    </row>
    <row r="4" spans="1:7" x14ac:dyDescent="0.2">
      <c r="G4" s="41"/>
    </row>
    <row r="5" spans="1:7" x14ac:dyDescent="0.2">
      <c r="A5" s="28" t="s">
        <v>51</v>
      </c>
      <c r="G5" s="41"/>
    </row>
    <row r="6" spans="1:7" x14ac:dyDescent="0.2">
      <c r="A6" s="28"/>
      <c r="G6" s="41"/>
    </row>
    <row r="7" spans="1:7" ht="19.899999999999999" customHeight="1" x14ac:dyDescent="0.2">
      <c r="A7" s="28" t="s">
        <v>99</v>
      </c>
      <c r="B7" s="225"/>
      <c r="C7" s="226"/>
      <c r="D7" s="226"/>
      <c r="G7" s="41"/>
    </row>
    <row r="8" spans="1:7" ht="19.899999999999999" customHeight="1" x14ac:dyDescent="0.2">
      <c r="A8" s="40" t="s">
        <v>46</v>
      </c>
      <c r="B8" s="47"/>
      <c r="C8" s="220"/>
      <c r="D8" s="28"/>
      <c r="G8" s="41"/>
    </row>
    <row r="10" spans="1:7" ht="28.9" customHeight="1" x14ac:dyDescent="0.2">
      <c r="A10" s="227" t="s">
        <v>94</v>
      </c>
      <c r="B10" s="227"/>
      <c r="C10" s="227"/>
      <c r="D10" s="227"/>
    </row>
    <row r="11" spans="1:7" ht="15" customHeight="1" x14ac:dyDescent="0.2">
      <c r="A11" s="232" t="s">
        <v>33</v>
      </c>
      <c r="B11" s="232"/>
      <c r="C11" s="232"/>
      <c r="D11" s="232"/>
    </row>
    <row r="12" spans="1:7" ht="15" customHeight="1" x14ac:dyDescent="0.2">
      <c r="A12" s="232" t="s">
        <v>36</v>
      </c>
      <c r="B12" s="232"/>
      <c r="C12" s="232"/>
      <c r="D12" s="232"/>
    </row>
    <row r="13" spans="1:7" ht="15" customHeight="1" x14ac:dyDescent="0.2">
      <c r="A13" s="233" t="s">
        <v>97</v>
      </c>
      <c r="B13" s="233"/>
      <c r="C13" s="233"/>
      <c r="D13" s="233"/>
    </row>
    <row r="14" spans="1:7" ht="15" customHeight="1" x14ac:dyDescent="0.2">
      <c r="A14" s="234" t="s">
        <v>62</v>
      </c>
      <c r="B14" s="234"/>
      <c r="C14" s="234"/>
      <c r="D14" s="234"/>
    </row>
    <row r="15" spans="1:7" ht="15" customHeight="1" x14ac:dyDescent="0.2">
      <c r="A15" s="232" t="s">
        <v>37</v>
      </c>
      <c r="B15" s="232"/>
      <c r="C15" s="232"/>
      <c r="D15" s="232"/>
    </row>
    <row r="16" spans="1:7" ht="29.1" customHeight="1" x14ac:dyDescent="0.2">
      <c r="A16" s="235" t="s">
        <v>95</v>
      </c>
      <c r="B16" s="235"/>
      <c r="C16" s="235"/>
      <c r="D16" s="235"/>
      <c r="E16" s="41"/>
      <c r="F16" s="41"/>
      <c r="G16" s="41"/>
    </row>
    <row r="17" spans="1:5" ht="15" customHeight="1" x14ac:dyDescent="0.2">
      <c r="A17" s="233" t="s">
        <v>96</v>
      </c>
      <c r="B17" s="233"/>
      <c r="C17" s="233"/>
      <c r="D17" s="233"/>
    </row>
    <row r="18" spans="1:5" x14ac:dyDescent="0.2">
      <c r="A18" s="35"/>
      <c r="B18" s="36"/>
      <c r="C18" s="36"/>
    </row>
    <row r="20" spans="1:5" x14ac:dyDescent="0.2">
      <c r="A20" s="28" t="s">
        <v>38</v>
      </c>
    </row>
    <row r="22" spans="1:5" ht="25.15" customHeight="1" x14ac:dyDescent="0.2">
      <c r="A22" s="44" t="s">
        <v>3</v>
      </c>
      <c r="B22" s="228" t="s">
        <v>54</v>
      </c>
      <c r="C22" s="229"/>
      <c r="D22" s="117" t="s">
        <v>98</v>
      </c>
    </row>
    <row r="23" spans="1:5" ht="19.899999999999999" customHeight="1" x14ac:dyDescent="0.2">
      <c r="A23" s="221" t="s">
        <v>5</v>
      </c>
      <c r="B23" s="230" t="s">
        <v>81</v>
      </c>
      <c r="C23" s="231"/>
      <c r="D23" s="45">
        <v>128</v>
      </c>
    </row>
    <row r="24" spans="1:5" ht="19.899999999999999" customHeight="1" x14ac:dyDescent="0.2">
      <c r="A24" s="221" t="s">
        <v>31</v>
      </c>
      <c r="B24" s="230" t="s">
        <v>41</v>
      </c>
      <c r="C24" s="231"/>
      <c r="D24" s="45">
        <v>128</v>
      </c>
    </row>
    <row r="25" spans="1:5" ht="20.100000000000001" customHeight="1" x14ac:dyDescent="0.2">
      <c r="A25" s="221" t="s">
        <v>52</v>
      </c>
      <c r="B25" s="230" t="s">
        <v>82</v>
      </c>
      <c r="C25" s="231"/>
      <c r="D25" s="45">
        <v>128</v>
      </c>
    </row>
    <row r="26" spans="1:5" ht="19.899999999999999" customHeight="1" x14ac:dyDescent="0.2">
      <c r="A26" s="221" t="s">
        <v>6</v>
      </c>
      <c r="B26" s="230" t="s">
        <v>42</v>
      </c>
      <c r="C26" s="231"/>
      <c r="D26" s="46">
        <v>94</v>
      </c>
    </row>
    <row r="27" spans="1:5" ht="19.899999999999999" customHeight="1" x14ac:dyDescent="0.2">
      <c r="A27" s="221" t="s">
        <v>13</v>
      </c>
      <c r="B27" s="237" t="s">
        <v>43</v>
      </c>
      <c r="C27" s="238"/>
      <c r="D27" s="46">
        <v>85</v>
      </c>
    </row>
    <row r="28" spans="1:5" ht="19.899999999999999" customHeight="1" x14ac:dyDescent="0.2">
      <c r="A28" s="221" t="s">
        <v>7</v>
      </c>
      <c r="B28" s="230" t="s">
        <v>44</v>
      </c>
      <c r="C28" s="231"/>
      <c r="D28" s="46">
        <v>55</v>
      </c>
    </row>
    <row r="29" spans="1:5" ht="19.899999999999999" customHeight="1" x14ac:dyDescent="0.2">
      <c r="A29" s="221" t="s">
        <v>18</v>
      </c>
      <c r="B29" s="230" t="s">
        <v>45</v>
      </c>
      <c r="C29" s="231"/>
      <c r="D29" s="46">
        <v>28</v>
      </c>
    </row>
    <row r="32" spans="1:5" ht="15" customHeight="1" x14ac:dyDescent="0.2">
      <c r="A32" s="236" t="s">
        <v>47</v>
      </c>
      <c r="B32" s="236"/>
      <c r="C32" s="236"/>
      <c r="D32" s="236"/>
      <c r="E32" s="176"/>
    </row>
    <row r="33" spans="1:5" ht="15" customHeight="1" x14ac:dyDescent="0.2">
      <c r="A33" s="236" t="s">
        <v>48</v>
      </c>
      <c r="B33" s="236"/>
      <c r="C33" s="236"/>
      <c r="D33" s="236"/>
      <c r="E33" s="176"/>
    </row>
    <row r="34" spans="1:5" ht="28.9" customHeight="1" x14ac:dyDescent="0.2">
      <c r="A34" s="236" t="s">
        <v>49</v>
      </c>
      <c r="B34" s="236"/>
      <c r="C34" s="236"/>
      <c r="D34" s="236"/>
      <c r="E34" s="176"/>
    </row>
    <row r="35" spans="1:5" ht="28.9" customHeight="1" x14ac:dyDescent="0.2">
      <c r="A35" s="236" t="s">
        <v>58</v>
      </c>
      <c r="B35" s="236"/>
      <c r="C35" s="236"/>
      <c r="D35" s="236"/>
      <c r="E35" s="176"/>
    </row>
    <row r="36" spans="1:5" ht="42.95" customHeight="1" x14ac:dyDescent="0.2">
      <c r="A36" s="236" t="s">
        <v>60</v>
      </c>
      <c r="B36" s="236"/>
      <c r="C36" s="236"/>
      <c r="D36" s="236"/>
      <c r="E36" s="176"/>
    </row>
    <row r="37" spans="1:5" ht="42.95" customHeight="1" x14ac:dyDescent="0.2">
      <c r="A37" s="236" t="s">
        <v>59</v>
      </c>
      <c r="B37" s="236"/>
      <c r="C37" s="236"/>
      <c r="D37" s="236"/>
      <c r="E37" s="176"/>
    </row>
    <row r="39" spans="1:5" x14ac:dyDescent="0.2">
      <c r="A39" s="29" t="s">
        <v>112</v>
      </c>
    </row>
  </sheetData>
  <sheetProtection sheet="1" formatRows="0" insertRows="0" selectLockedCells="1"/>
  <mergeCells count="23">
    <mergeCell ref="A36:D36"/>
    <mergeCell ref="A37:D37"/>
    <mergeCell ref="A17:D17"/>
    <mergeCell ref="A32:D32"/>
    <mergeCell ref="A33:D33"/>
    <mergeCell ref="A34:D34"/>
    <mergeCell ref="A35:D35"/>
    <mergeCell ref="B25:C25"/>
    <mergeCell ref="B26:C26"/>
    <mergeCell ref="B27:C27"/>
    <mergeCell ref="B28:C28"/>
    <mergeCell ref="B29:C29"/>
    <mergeCell ref="B7:D7"/>
    <mergeCell ref="A10:D10"/>
    <mergeCell ref="B22:C22"/>
    <mergeCell ref="B23:C23"/>
    <mergeCell ref="B24:C24"/>
    <mergeCell ref="A11:D11"/>
    <mergeCell ref="A12:D12"/>
    <mergeCell ref="A13:D13"/>
    <mergeCell ref="A14:D14"/>
    <mergeCell ref="A15:D15"/>
    <mergeCell ref="A16:D16"/>
  </mergeCells>
  <dataValidations count="1">
    <dataValidation type="date" allowBlank="1" showErrorMessage="1" error="Bitte Datum eintragen: xx.xx.xxxx" sqref="B8:C8" xr:uid="{00000000-0002-0000-0000-000000000000}">
      <formula1>44197</formula1>
      <formula2>46387</formula2>
    </dataValidation>
  </dataValidations>
  <pageMargins left="0.70866141732283472" right="0.5118110236220472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C14"/>
  <sheetViews>
    <sheetView zoomScaleNormal="100" workbookViewId="0"/>
  </sheetViews>
  <sheetFormatPr baseColWidth="10" defaultColWidth="11.42578125" defaultRowHeight="12.75" x14ac:dyDescent="0.2"/>
  <cols>
    <col min="1" max="1" width="20.7109375" style="75" customWidth="1"/>
    <col min="2" max="2" width="9.7109375" style="75" customWidth="1"/>
    <col min="3" max="3" width="10.7109375" style="75" customWidth="1"/>
    <col min="4" max="16384" width="11.42578125" style="75"/>
  </cols>
  <sheetData>
    <row r="1" spans="1:3" s="71" customFormat="1" ht="15" customHeight="1" x14ac:dyDescent="0.2">
      <c r="A1" s="77" t="s">
        <v>9</v>
      </c>
      <c r="B1" s="77"/>
    </row>
    <row r="2" spans="1:3" s="71" customFormat="1" ht="15" customHeight="1" x14ac:dyDescent="0.2">
      <c r="A2" s="72" t="s">
        <v>3</v>
      </c>
      <c r="B2" s="72"/>
      <c r="C2" s="73" t="s">
        <v>4</v>
      </c>
    </row>
    <row r="3" spans="1:3" ht="15" customHeight="1" x14ac:dyDescent="0.2">
      <c r="A3" s="78" t="s">
        <v>5</v>
      </c>
      <c r="B3" s="78" t="s">
        <v>100</v>
      </c>
      <c r="C3" s="74">
        <v>128</v>
      </c>
    </row>
    <row r="4" spans="1:3" ht="15" customHeight="1" x14ac:dyDescent="0.2">
      <c r="A4" s="78" t="s">
        <v>31</v>
      </c>
      <c r="B4" s="78" t="s">
        <v>101</v>
      </c>
      <c r="C4" s="74">
        <v>128</v>
      </c>
    </row>
    <row r="5" spans="1:3" ht="15" customHeight="1" x14ac:dyDescent="0.2">
      <c r="A5" s="78" t="s">
        <v>53</v>
      </c>
      <c r="B5" s="78" t="s">
        <v>102</v>
      </c>
      <c r="C5" s="74">
        <v>128</v>
      </c>
    </row>
    <row r="6" spans="1:3" ht="15" customHeight="1" x14ac:dyDescent="0.2">
      <c r="A6" s="78" t="s">
        <v>6</v>
      </c>
      <c r="B6" s="78" t="s">
        <v>103</v>
      </c>
      <c r="C6" s="74">
        <v>94</v>
      </c>
    </row>
    <row r="7" spans="1:3" ht="15" customHeight="1" x14ac:dyDescent="0.2">
      <c r="A7" s="78" t="s">
        <v>13</v>
      </c>
      <c r="B7" s="78" t="s">
        <v>104</v>
      </c>
      <c r="C7" s="74">
        <v>85</v>
      </c>
    </row>
    <row r="8" spans="1:3" ht="15" customHeight="1" x14ac:dyDescent="0.2">
      <c r="A8" s="78" t="s">
        <v>7</v>
      </c>
      <c r="B8" s="78" t="s">
        <v>105</v>
      </c>
      <c r="C8" s="74">
        <v>55</v>
      </c>
    </row>
    <row r="9" spans="1:3" ht="15" customHeight="1" x14ac:dyDescent="0.2">
      <c r="A9" s="78" t="s">
        <v>18</v>
      </c>
      <c r="B9" s="78" t="s">
        <v>106</v>
      </c>
      <c r="C9" s="74">
        <v>28</v>
      </c>
    </row>
    <row r="10" spans="1:3" ht="15" customHeight="1" x14ac:dyDescent="0.2">
      <c r="C10" s="76"/>
    </row>
    <row r="11" spans="1:3" ht="15" customHeight="1" x14ac:dyDescent="0.2">
      <c r="C11" s="76"/>
    </row>
    <row r="12" spans="1:3" ht="15" customHeight="1" x14ac:dyDescent="0.2">
      <c r="C12" s="76"/>
    </row>
    <row r="13" spans="1:3" ht="15" customHeight="1" x14ac:dyDescent="0.2"/>
    <row r="14" spans="1:3" ht="15" customHeight="1" x14ac:dyDescent="0.2"/>
  </sheetData>
  <sheetProtection selectLockedCells="1" selectUn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2:H82"/>
  <sheetViews>
    <sheetView showGridLines="0" topLeftCell="D1" zoomScaleNormal="100" zoomScaleSheetLayoutView="100" workbookViewId="0">
      <selection activeCell="D13" sqref="D13"/>
    </sheetView>
  </sheetViews>
  <sheetFormatPr baseColWidth="10" defaultColWidth="11.42578125" defaultRowHeight="12.75" x14ac:dyDescent="0.2"/>
  <cols>
    <col min="1" max="1" width="2.5703125" style="3" hidden="1" customWidth="1"/>
    <col min="2" max="2" width="9.7109375" style="3" hidden="1" customWidth="1"/>
    <col min="3" max="3" width="25.7109375" style="3" hidden="1" customWidth="1"/>
    <col min="4" max="6" width="25.7109375" style="29" customWidth="1"/>
    <col min="7" max="7" width="16.28515625" style="29" customWidth="1"/>
    <col min="8" max="16384" width="11.42578125" style="29"/>
  </cols>
  <sheetData>
    <row r="2" spans="1:8" x14ac:dyDescent="0.2">
      <c r="D2" s="28" t="s">
        <v>28</v>
      </c>
      <c r="G2" s="37">
        <f>Hinweise!B8</f>
        <v>0</v>
      </c>
    </row>
    <row r="3" spans="1:8" x14ac:dyDescent="0.2">
      <c r="D3" s="29" t="s">
        <v>27</v>
      </c>
    </row>
    <row r="5" spans="1:8" x14ac:dyDescent="0.2">
      <c r="D5" s="29" t="str">
        <f>"Projekt: "&amp;Hinweise!B7</f>
        <v xml:space="preserve">Projekt: </v>
      </c>
      <c r="E5" s="27"/>
    </row>
    <row r="7" spans="1:8" x14ac:dyDescent="0.2">
      <c r="D7" s="28" t="s">
        <v>29</v>
      </c>
    </row>
    <row r="8" spans="1:8" x14ac:dyDescent="0.2">
      <c r="D8" s="177" t="s">
        <v>72</v>
      </c>
      <c r="E8" s="41"/>
      <c r="F8" s="41"/>
      <c r="G8" s="41"/>
    </row>
    <row r="9" spans="1:8" s="3" customFormat="1" x14ac:dyDescent="0.2">
      <c r="D9" s="177" t="s">
        <v>61</v>
      </c>
      <c r="E9" s="178"/>
      <c r="F9" s="178"/>
      <c r="G9" s="178"/>
    </row>
    <row r="11" spans="1:8" s="28" customFormat="1" ht="19.899999999999999" customHeight="1" x14ac:dyDescent="0.2">
      <c r="A11" s="2"/>
      <c r="B11" s="2"/>
      <c r="C11" s="2"/>
      <c r="D11" s="48" t="s">
        <v>16</v>
      </c>
      <c r="E11" s="48" t="s">
        <v>0</v>
      </c>
      <c r="F11" s="48" t="s">
        <v>1</v>
      </c>
      <c r="G11" s="48" t="s">
        <v>3</v>
      </c>
    </row>
    <row r="12" spans="1:8" hidden="1" x14ac:dyDescent="0.2">
      <c r="A12" s="2"/>
      <c r="B12" s="2"/>
      <c r="C12" s="2"/>
      <c r="D12" s="49"/>
      <c r="E12" s="49"/>
      <c r="F12" s="49"/>
      <c r="G12" s="49"/>
    </row>
    <row r="13" spans="1:8" ht="13.9" customHeight="1" x14ac:dyDescent="0.2">
      <c r="A13" s="2">
        <v>1</v>
      </c>
      <c r="B13" s="2" t="str">
        <f>IFERROR(VLOOKUP(G13,Daten!$A$3:$C$9,2,0),0)</f>
        <v>(PL)</v>
      </c>
      <c r="C13" s="224" t="str">
        <f>_xlfn.CONCAT(D13&amp;" "&amp;B13)</f>
        <v xml:space="preserve"> (PL)</v>
      </c>
      <c r="D13" s="50"/>
      <c r="E13" s="50"/>
      <c r="F13" s="50"/>
      <c r="G13" s="50" t="s">
        <v>5</v>
      </c>
      <c r="H13" s="102" t="s">
        <v>56</v>
      </c>
    </row>
    <row r="14" spans="1:8" x14ac:dyDescent="0.2">
      <c r="A14" s="2">
        <f>IFERROR(INDEX($A$13:A13,MATCH(E14,$E$13:E13,0)),MAX($A$13:A13)+1)</f>
        <v>2</v>
      </c>
      <c r="B14" s="2">
        <f>IFERROR(VLOOKUP(G14,Daten!$A$3:$C$9,2,0),0)</f>
        <v>0</v>
      </c>
      <c r="C14" s="224" t="str">
        <f t="shared" ref="C14:C77" si="0">_xlfn.CONCAT(D14&amp;" "&amp;B14)</f>
        <v xml:space="preserve"> 0</v>
      </c>
      <c r="D14" s="50"/>
      <c r="E14" s="50"/>
      <c r="F14" s="50"/>
      <c r="G14" s="50"/>
    </row>
    <row r="15" spans="1:8" x14ac:dyDescent="0.2">
      <c r="A15" s="2">
        <f>IFERROR(INDEX($A$13:A14,MATCH(E15,$E$13:E14,0)),MAX($A$13:A14)+1)</f>
        <v>3</v>
      </c>
      <c r="B15" s="2">
        <f>IFERROR(VLOOKUP(G15,Daten!$A$3:$C$9,2,0),0)</f>
        <v>0</v>
      </c>
      <c r="C15" s="224" t="str">
        <f t="shared" si="0"/>
        <v xml:space="preserve"> 0</v>
      </c>
      <c r="D15" s="50"/>
      <c r="E15" s="50"/>
      <c r="F15" s="50"/>
      <c r="G15" s="50"/>
    </row>
    <row r="16" spans="1:8" x14ac:dyDescent="0.2">
      <c r="A16" s="2">
        <f>IFERROR(INDEX($A$13:A15,MATCH(E16,$E$13:E15,0)),MAX($A$13:A15)+1)</f>
        <v>4</v>
      </c>
      <c r="B16" s="2">
        <f>IFERROR(VLOOKUP(G16,Daten!$A$3:$C$9,2,0),0)</f>
        <v>0</v>
      </c>
      <c r="C16" s="224" t="str">
        <f t="shared" si="0"/>
        <v xml:space="preserve"> 0</v>
      </c>
      <c r="D16" s="50"/>
      <c r="E16" s="50"/>
      <c r="F16" s="50"/>
      <c r="G16" s="50"/>
    </row>
    <row r="17" spans="1:7" x14ac:dyDescent="0.2">
      <c r="A17" s="2">
        <f>IFERROR(INDEX($A$13:A16,MATCH(E17,$E$13:E16,0)),MAX($A$13:A16)+1)</f>
        <v>5</v>
      </c>
      <c r="B17" s="2">
        <f>IFERROR(VLOOKUP(G17,Daten!$A$3:$C$9,2,0),0)</f>
        <v>0</v>
      </c>
      <c r="C17" s="224" t="str">
        <f t="shared" si="0"/>
        <v xml:space="preserve"> 0</v>
      </c>
      <c r="D17" s="50"/>
      <c r="E17" s="50"/>
      <c r="F17" s="50"/>
      <c r="G17" s="50"/>
    </row>
    <row r="18" spans="1:7" x14ac:dyDescent="0.2">
      <c r="A18" s="2">
        <f>IFERROR(INDEX($A$13:A17,MATCH(E18,$E$13:E17,0)),MAX($A$13:A17)+1)</f>
        <v>6</v>
      </c>
      <c r="B18" s="2">
        <f>IFERROR(VLOOKUP(G18,Daten!$A$3:$C$9,2,0),0)</f>
        <v>0</v>
      </c>
      <c r="C18" s="224" t="str">
        <f t="shared" si="0"/>
        <v xml:space="preserve"> 0</v>
      </c>
      <c r="D18" s="50"/>
      <c r="E18" s="50"/>
      <c r="F18" s="50"/>
      <c r="G18" s="50"/>
    </row>
    <row r="19" spans="1:7" ht="13.9" customHeight="1" x14ac:dyDescent="0.2">
      <c r="A19" s="2">
        <f>IFERROR(INDEX($A$13:A18,MATCH(E19,$E$13:E18,0)),MAX($A$13:A18)+1)</f>
        <v>7</v>
      </c>
      <c r="B19" s="2">
        <f>IFERROR(VLOOKUP(G19,Daten!$A$3:$C$9,2,0),0)</f>
        <v>0</v>
      </c>
      <c r="C19" s="224" t="str">
        <f t="shared" si="0"/>
        <v xml:space="preserve"> 0</v>
      </c>
      <c r="D19" s="50"/>
      <c r="E19" s="50"/>
      <c r="F19" s="50"/>
      <c r="G19" s="50"/>
    </row>
    <row r="20" spans="1:7" x14ac:dyDescent="0.2">
      <c r="A20" s="2">
        <f>IFERROR(INDEX($A$13:A19,MATCH(E20,$E$13:E19,0)),MAX($A$13:A19)+1)</f>
        <v>8</v>
      </c>
      <c r="B20" s="2">
        <f>IFERROR(VLOOKUP(G20,Daten!$A$3:$C$9,2,0),0)</f>
        <v>0</v>
      </c>
      <c r="C20" s="224" t="str">
        <f t="shared" si="0"/>
        <v xml:space="preserve"> 0</v>
      </c>
      <c r="D20" s="50"/>
      <c r="E20" s="50"/>
      <c r="F20" s="50"/>
      <c r="G20" s="50"/>
    </row>
    <row r="21" spans="1:7" x14ac:dyDescent="0.2">
      <c r="A21" s="2">
        <f>IFERROR(INDEX($A$13:A20,MATCH(E21,$E$13:E20,0)),MAX($A$13:A20)+1)</f>
        <v>9</v>
      </c>
      <c r="B21" s="2">
        <f>IFERROR(VLOOKUP(G21,Daten!$A$3:$C$9,2,0),0)</f>
        <v>0</v>
      </c>
      <c r="C21" s="224" t="str">
        <f t="shared" si="0"/>
        <v xml:space="preserve"> 0</v>
      </c>
      <c r="D21" s="50"/>
      <c r="E21" s="50"/>
      <c r="F21" s="50"/>
      <c r="G21" s="50"/>
    </row>
    <row r="22" spans="1:7" x14ac:dyDescent="0.2">
      <c r="A22" s="2">
        <f>IFERROR(INDEX($A$13:A21,MATCH(E22,$E$13:E21,0)),MAX($A$13:A21)+1)</f>
        <v>10</v>
      </c>
      <c r="B22" s="2">
        <f>IFERROR(VLOOKUP(G22,Daten!$A$3:$C$9,2,0),0)</f>
        <v>0</v>
      </c>
      <c r="C22" s="224" t="str">
        <f t="shared" si="0"/>
        <v xml:space="preserve"> 0</v>
      </c>
      <c r="D22" s="50"/>
      <c r="E22" s="50"/>
      <c r="F22" s="50"/>
      <c r="G22" s="50"/>
    </row>
    <row r="23" spans="1:7" x14ac:dyDescent="0.2">
      <c r="A23" s="2">
        <f>IFERROR(INDEX($A$13:A22,MATCH(E23,$E$13:E22,0)),MAX($A$13:A22)+1)</f>
        <v>11</v>
      </c>
      <c r="B23" s="2">
        <f>IFERROR(VLOOKUP(G23,Daten!$A$3:$C$9,2,0),0)</f>
        <v>0</v>
      </c>
      <c r="C23" s="224" t="str">
        <f t="shared" si="0"/>
        <v xml:space="preserve"> 0</v>
      </c>
      <c r="D23" s="50"/>
      <c r="E23" s="50"/>
      <c r="F23" s="50"/>
      <c r="G23" s="50"/>
    </row>
    <row r="24" spans="1:7" x14ac:dyDescent="0.2">
      <c r="A24" s="2">
        <f>IFERROR(INDEX($A$13:A23,MATCH(E24,$E$13:E23,0)),MAX($A$13:A23)+1)</f>
        <v>12</v>
      </c>
      <c r="B24" s="2">
        <f>IFERROR(VLOOKUP(G24,Daten!$A$3:$C$9,2,0),0)</f>
        <v>0</v>
      </c>
      <c r="C24" s="224" t="str">
        <f t="shared" si="0"/>
        <v xml:space="preserve"> 0</v>
      </c>
      <c r="D24" s="50"/>
      <c r="E24" s="50"/>
      <c r="F24" s="50"/>
      <c r="G24" s="50"/>
    </row>
    <row r="25" spans="1:7" x14ac:dyDescent="0.2">
      <c r="A25" s="2">
        <f>IFERROR(INDEX($A$13:A24,MATCH(E25,$E$13:E24,0)),MAX($A$13:A24)+1)</f>
        <v>13</v>
      </c>
      <c r="B25" s="2">
        <f>IFERROR(VLOOKUP(G25,Daten!$A$3:$C$9,2,0),0)</f>
        <v>0</v>
      </c>
      <c r="C25" s="224" t="str">
        <f t="shared" si="0"/>
        <v xml:space="preserve"> 0</v>
      </c>
      <c r="D25" s="50"/>
      <c r="E25" s="50"/>
      <c r="F25" s="50"/>
      <c r="G25" s="50"/>
    </row>
    <row r="26" spans="1:7" x14ac:dyDescent="0.2">
      <c r="A26" s="2">
        <f>IFERROR(INDEX($A$13:A25,MATCH(E26,$E$13:E25,0)),MAX($A$13:A25)+1)</f>
        <v>14</v>
      </c>
      <c r="B26" s="2">
        <f>IFERROR(VLOOKUP(G26,Daten!$A$3:$C$9,2,0),0)</f>
        <v>0</v>
      </c>
      <c r="C26" s="224" t="str">
        <f t="shared" si="0"/>
        <v xml:space="preserve"> 0</v>
      </c>
      <c r="D26" s="50"/>
      <c r="E26" s="50"/>
      <c r="F26" s="50"/>
      <c r="G26" s="50"/>
    </row>
    <row r="27" spans="1:7" x14ac:dyDescent="0.2">
      <c r="A27" s="2">
        <f>IFERROR(INDEX($A$13:A26,MATCH(E27,$E$13:E26,0)),MAX($A$13:A26)+1)</f>
        <v>15</v>
      </c>
      <c r="B27" s="2">
        <f>IFERROR(VLOOKUP(G27,Daten!$A$3:$C$9,2,0),0)</f>
        <v>0</v>
      </c>
      <c r="C27" s="224" t="str">
        <f>_xlfn.CONCAT(D27&amp;" "&amp;B27)</f>
        <v xml:space="preserve"> 0</v>
      </c>
      <c r="D27" s="50"/>
      <c r="E27" s="50"/>
      <c r="F27" s="50"/>
      <c r="G27" s="50"/>
    </row>
    <row r="28" spans="1:7" x14ac:dyDescent="0.2">
      <c r="A28" s="2">
        <f>IFERROR(INDEX($A$13:A27,MATCH(E28,$E$13:E27,0)),MAX($A$13:A27)+1)</f>
        <v>16</v>
      </c>
      <c r="B28" s="2">
        <f>IFERROR(VLOOKUP(G28,Daten!$A$3:$C$9,2,0),0)</f>
        <v>0</v>
      </c>
      <c r="C28" s="224" t="str">
        <f t="shared" si="0"/>
        <v xml:space="preserve"> 0</v>
      </c>
      <c r="D28" s="50"/>
      <c r="E28" s="50"/>
      <c r="F28" s="50"/>
      <c r="G28" s="50"/>
    </row>
    <row r="29" spans="1:7" x14ac:dyDescent="0.2">
      <c r="A29" s="2">
        <f>IFERROR(INDEX($A$13:A28,MATCH(E29,$E$13:E28,0)),MAX($A$13:A28)+1)</f>
        <v>17</v>
      </c>
      <c r="B29" s="2">
        <f>IFERROR(VLOOKUP(G29,Daten!$A$3:$C$9,2,0),0)</f>
        <v>0</v>
      </c>
      <c r="C29" s="224" t="str">
        <f t="shared" si="0"/>
        <v xml:space="preserve"> 0</v>
      </c>
      <c r="D29" s="50"/>
      <c r="E29" s="50"/>
      <c r="F29" s="50"/>
      <c r="G29" s="50"/>
    </row>
    <row r="30" spans="1:7" x14ac:dyDescent="0.2">
      <c r="A30" s="2">
        <f>IFERROR(INDEX($A$13:A29,MATCH(E30,$E$13:E29,0)),MAX($A$13:A29)+1)</f>
        <v>18</v>
      </c>
      <c r="B30" s="2">
        <f>IFERROR(VLOOKUP(G30,Daten!$A$3:$C$9,2,0),0)</f>
        <v>0</v>
      </c>
      <c r="C30" s="224" t="str">
        <f t="shared" si="0"/>
        <v xml:space="preserve"> 0</v>
      </c>
      <c r="D30" s="50"/>
      <c r="E30" s="50"/>
      <c r="F30" s="50"/>
      <c r="G30" s="50"/>
    </row>
    <row r="31" spans="1:7" x14ac:dyDescent="0.2">
      <c r="A31" s="2">
        <f>IFERROR(INDEX($A$13:A30,MATCH(E31,$E$13:E30,0)),MAX($A$13:A30)+1)</f>
        <v>19</v>
      </c>
      <c r="B31" s="2">
        <f>IFERROR(VLOOKUP(G31,Daten!$A$3:$C$9,2,0),0)</f>
        <v>0</v>
      </c>
      <c r="C31" s="224" t="str">
        <f t="shared" si="0"/>
        <v xml:space="preserve"> 0</v>
      </c>
      <c r="D31" s="50"/>
      <c r="E31" s="50"/>
      <c r="F31" s="50"/>
      <c r="G31" s="50"/>
    </row>
    <row r="32" spans="1:7" x14ac:dyDescent="0.2">
      <c r="A32" s="2">
        <f>IFERROR(INDEX($A$13:A31,MATCH(E32,$E$13:E31,0)),MAX($A$13:A31)+1)</f>
        <v>20</v>
      </c>
      <c r="B32" s="2">
        <f>IFERROR(VLOOKUP(G32,Daten!$A$3:$C$9,2,0),0)</f>
        <v>0</v>
      </c>
      <c r="C32" s="224" t="str">
        <f t="shared" si="0"/>
        <v xml:space="preserve"> 0</v>
      </c>
      <c r="D32" s="50"/>
      <c r="E32" s="50"/>
      <c r="F32" s="50"/>
      <c r="G32" s="50"/>
    </row>
    <row r="33" spans="1:7" x14ac:dyDescent="0.2">
      <c r="A33" s="2">
        <f>IFERROR(INDEX($A$13:A32,MATCH(E33,$E$13:E32,0)),MAX($A$13:A32)+1)</f>
        <v>21</v>
      </c>
      <c r="B33" s="2">
        <f>IFERROR(VLOOKUP(G33,Daten!$A$3:$C$9,2,0),0)</f>
        <v>0</v>
      </c>
      <c r="C33" s="224" t="str">
        <f t="shared" si="0"/>
        <v xml:space="preserve"> 0</v>
      </c>
      <c r="D33" s="50"/>
      <c r="E33" s="50"/>
      <c r="F33" s="50"/>
      <c r="G33" s="50"/>
    </row>
    <row r="34" spans="1:7" x14ac:dyDescent="0.2">
      <c r="A34" s="2">
        <f>IFERROR(INDEX($A$13:A33,MATCH(E34,$E$13:E33,0)),MAX($A$13:A33)+1)</f>
        <v>22</v>
      </c>
      <c r="B34" s="2">
        <f>IFERROR(VLOOKUP(G34,Daten!$A$3:$C$9,2,0),0)</f>
        <v>0</v>
      </c>
      <c r="C34" s="224" t="str">
        <f t="shared" si="0"/>
        <v xml:space="preserve"> 0</v>
      </c>
      <c r="D34" s="50"/>
      <c r="E34" s="50"/>
      <c r="F34" s="50"/>
      <c r="G34" s="50"/>
    </row>
    <row r="35" spans="1:7" x14ac:dyDescent="0.2">
      <c r="A35" s="2">
        <f>IFERROR(INDEX($A$13:A34,MATCH(E35,$E$13:E34,0)),MAX($A$13:A34)+1)</f>
        <v>23</v>
      </c>
      <c r="B35" s="2">
        <f>IFERROR(VLOOKUP(G35,Daten!$A$3:$C$9,2,0),0)</f>
        <v>0</v>
      </c>
      <c r="C35" s="224" t="str">
        <f t="shared" si="0"/>
        <v xml:space="preserve"> 0</v>
      </c>
      <c r="D35" s="50"/>
      <c r="E35" s="50"/>
      <c r="F35" s="50"/>
      <c r="G35" s="50"/>
    </row>
    <row r="36" spans="1:7" x14ac:dyDescent="0.2">
      <c r="A36" s="2">
        <f>IFERROR(INDEX($A$13:A35,MATCH(E36,$E$13:E35,0)),MAX($A$13:A35)+1)</f>
        <v>24</v>
      </c>
      <c r="B36" s="2">
        <f>IFERROR(VLOOKUP(G36,Daten!$A$3:$C$9,2,0),0)</f>
        <v>0</v>
      </c>
      <c r="C36" s="224" t="str">
        <f t="shared" si="0"/>
        <v xml:space="preserve"> 0</v>
      </c>
      <c r="D36" s="50"/>
      <c r="E36" s="50"/>
      <c r="F36" s="50"/>
      <c r="G36" s="50"/>
    </row>
    <row r="37" spans="1:7" x14ac:dyDescent="0.2">
      <c r="A37" s="2">
        <f>IFERROR(INDEX($A$13:A36,MATCH(E37,$E$13:E36,0)),MAX($A$13:A36)+1)</f>
        <v>25</v>
      </c>
      <c r="B37" s="2">
        <f>IFERROR(VLOOKUP(G37,Daten!$A$3:$C$9,2,0),0)</f>
        <v>0</v>
      </c>
      <c r="C37" s="224" t="str">
        <f t="shared" si="0"/>
        <v xml:space="preserve"> 0</v>
      </c>
      <c r="D37" s="50"/>
      <c r="E37" s="50"/>
      <c r="F37" s="50"/>
      <c r="G37" s="50"/>
    </row>
    <row r="38" spans="1:7" x14ac:dyDescent="0.2">
      <c r="A38" s="2">
        <f>IFERROR(INDEX($A$13:A37,MATCH(E38,$E$13:E37,0)),MAX($A$13:A37)+1)</f>
        <v>26</v>
      </c>
      <c r="B38" s="2">
        <f>IFERROR(VLOOKUP(G38,Daten!$A$3:$C$9,2,0),0)</f>
        <v>0</v>
      </c>
      <c r="C38" s="224" t="str">
        <f t="shared" si="0"/>
        <v xml:space="preserve"> 0</v>
      </c>
      <c r="D38" s="50"/>
      <c r="E38" s="50"/>
      <c r="F38" s="50"/>
      <c r="G38" s="50"/>
    </row>
    <row r="39" spans="1:7" x14ac:dyDescent="0.2">
      <c r="A39" s="2">
        <f>IFERROR(INDEX($A$13:A38,MATCH(E39,$E$13:E38,0)),MAX($A$13:A38)+1)</f>
        <v>27</v>
      </c>
      <c r="B39" s="2">
        <f>IFERROR(VLOOKUP(G39,Daten!$A$3:$C$9,2,0),0)</f>
        <v>0</v>
      </c>
      <c r="C39" s="224" t="str">
        <f t="shared" si="0"/>
        <v xml:space="preserve"> 0</v>
      </c>
      <c r="D39" s="50"/>
      <c r="E39" s="50"/>
      <c r="F39" s="50"/>
      <c r="G39" s="50"/>
    </row>
    <row r="40" spans="1:7" x14ac:dyDescent="0.2">
      <c r="A40" s="2">
        <f>IFERROR(INDEX($A$13:A39,MATCH(E40,$E$13:E39,0)),MAX($A$13:A39)+1)</f>
        <v>28</v>
      </c>
      <c r="B40" s="2">
        <f>IFERROR(VLOOKUP(G40,Daten!$A$3:$C$9,2,0),0)</f>
        <v>0</v>
      </c>
      <c r="C40" s="224" t="str">
        <f t="shared" si="0"/>
        <v xml:space="preserve"> 0</v>
      </c>
      <c r="D40" s="50"/>
      <c r="E40" s="50"/>
      <c r="F40" s="50"/>
      <c r="G40" s="50"/>
    </row>
    <row r="41" spans="1:7" x14ac:dyDescent="0.2">
      <c r="A41" s="2">
        <f>IFERROR(INDEX($A$13:A40,MATCH(E41,$E$13:E40,0)),MAX($A$13:A40)+1)</f>
        <v>29</v>
      </c>
      <c r="B41" s="2">
        <f>IFERROR(VLOOKUP(G41,Daten!$A$3:$C$9,2,0),0)</f>
        <v>0</v>
      </c>
      <c r="C41" s="224" t="str">
        <f t="shared" si="0"/>
        <v xml:space="preserve"> 0</v>
      </c>
      <c r="D41" s="50"/>
      <c r="E41" s="50"/>
      <c r="F41" s="50"/>
      <c r="G41" s="50"/>
    </row>
    <row r="42" spans="1:7" x14ac:dyDescent="0.2">
      <c r="A42" s="2">
        <f>IFERROR(INDEX($A$13:A41,MATCH(E42,$E$13:E41,0)),MAX($A$13:A41)+1)</f>
        <v>30</v>
      </c>
      <c r="B42" s="2">
        <f>IFERROR(VLOOKUP(G42,Daten!$A$3:$C$9,2,0),0)</f>
        <v>0</v>
      </c>
      <c r="C42" s="224" t="str">
        <f t="shared" si="0"/>
        <v xml:space="preserve"> 0</v>
      </c>
      <c r="D42" s="50"/>
      <c r="E42" s="50"/>
      <c r="F42" s="50"/>
      <c r="G42" s="50"/>
    </row>
    <row r="43" spans="1:7" x14ac:dyDescent="0.2">
      <c r="A43" s="2">
        <f>IFERROR(INDEX($A$13:A42,MATCH(E43,$E$13:E42,0)),MAX($A$13:A42)+1)</f>
        <v>31</v>
      </c>
      <c r="B43" s="2">
        <f>IFERROR(VLOOKUP(G43,Daten!$A$3:$C$9,2,0),0)</f>
        <v>0</v>
      </c>
      <c r="C43" s="224" t="str">
        <f t="shared" si="0"/>
        <v xml:space="preserve"> 0</v>
      </c>
      <c r="D43" s="50"/>
      <c r="E43" s="50"/>
      <c r="F43" s="50"/>
      <c r="G43" s="50"/>
    </row>
    <row r="44" spans="1:7" x14ac:dyDescent="0.2">
      <c r="A44" s="2">
        <f>IFERROR(INDEX($A$13:A43,MATCH(E44,$E$13:E43,0)),MAX($A$13:A43)+1)</f>
        <v>32</v>
      </c>
      <c r="B44" s="2">
        <f>IFERROR(VLOOKUP(G44,Daten!$A$3:$C$9,2,0),0)</f>
        <v>0</v>
      </c>
      <c r="C44" s="224" t="str">
        <f t="shared" si="0"/>
        <v xml:space="preserve"> 0</v>
      </c>
      <c r="D44" s="50"/>
      <c r="E44" s="50"/>
      <c r="F44" s="50"/>
      <c r="G44" s="50"/>
    </row>
    <row r="45" spans="1:7" x14ac:dyDescent="0.2">
      <c r="A45" s="2">
        <f>IFERROR(INDEX($A$13:A44,MATCH(E45,$E$13:E44,0)),MAX($A$13:A44)+1)</f>
        <v>33</v>
      </c>
      <c r="B45" s="2">
        <f>IFERROR(VLOOKUP(G45,Daten!$A$3:$C$9,2,0),0)</f>
        <v>0</v>
      </c>
      <c r="C45" s="224" t="str">
        <f t="shared" si="0"/>
        <v xml:space="preserve"> 0</v>
      </c>
      <c r="D45" s="50"/>
      <c r="E45" s="50"/>
      <c r="F45" s="50"/>
      <c r="G45" s="50"/>
    </row>
    <row r="46" spans="1:7" x14ac:dyDescent="0.2">
      <c r="A46" s="2">
        <f>IFERROR(INDEX($A$13:A45,MATCH(E46,$E$13:E45,0)),MAX($A$13:A45)+1)</f>
        <v>34</v>
      </c>
      <c r="B46" s="2">
        <f>IFERROR(VLOOKUP(G46,Daten!$A$3:$C$9,2,0),0)</f>
        <v>0</v>
      </c>
      <c r="C46" s="224" t="str">
        <f t="shared" si="0"/>
        <v xml:space="preserve"> 0</v>
      </c>
      <c r="D46" s="50"/>
      <c r="E46" s="50"/>
      <c r="F46" s="50"/>
      <c r="G46" s="50"/>
    </row>
    <row r="47" spans="1:7" x14ac:dyDescent="0.2">
      <c r="A47" s="2">
        <f>IFERROR(INDEX($A$13:A46,MATCH(E47,$E$13:E46,0)),MAX($A$13:A46)+1)</f>
        <v>35</v>
      </c>
      <c r="B47" s="2">
        <f>IFERROR(VLOOKUP(G47,Daten!$A$3:$C$9,2,0),0)</f>
        <v>0</v>
      </c>
      <c r="C47" s="224" t="str">
        <f t="shared" si="0"/>
        <v xml:space="preserve"> 0</v>
      </c>
      <c r="D47" s="50"/>
      <c r="E47" s="50"/>
      <c r="F47" s="50"/>
      <c r="G47" s="50"/>
    </row>
    <row r="48" spans="1:7" x14ac:dyDescent="0.2">
      <c r="A48" s="2">
        <f>IFERROR(INDEX($A$13:A47,MATCH(E48,$E$13:E47,0)),MAX($A$13:A47)+1)</f>
        <v>36</v>
      </c>
      <c r="B48" s="2">
        <f>IFERROR(VLOOKUP(G48,Daten!$A$3:$C$9,2,0),0)</f>
        <v>0</v>
      </c>
      <c r="C48" s="224" t="str">
        <f t="shared" si="0"/>
        <v xml:space="preserve"> 0</v>
      </c>
      <c r="D48" s="50"/>
      <c r="E48" s="50"/>
      <c r="F48" s="50"/>
      <c r="G48" s="50"/>
    </row>
    <row r="49" spans="1:7" x14ac:dyDescent="0.2">
      <c r="A49" s="2">
        <f>IFERROR(INDEX($A$13:A48,MATCH(E49,$E$13:E48,0)),MAX($A$13:A48)+1)</f>
        <v>37</v>
      </c>
      <c r="B49" s="2">
        <f>IFERROR(VLOOKUP(G49,Daten!$A$3:$C$9,2,0),0)</f>
        <v>0</v>
      </c>
      <c r="C49" s="224" t="str">
        <f t="shared" si="0"/>
        <v xml:space="preserve"> 0</v>
      </c>
      <c r="D49" s="50"/>
      <c r="E49" s="50"/>
      <c r="F49" s="50"/>
      <c r="G49" s="50"/>
    </row>
    <row r="50" spans="1:7" x14ac:dyDescent="0.2">
      <c r="A50" s="2">
        <f>IFERROR(INDEX($A$13:A49,MATCH(E50,$E$13:E49,0)),MAX($A$13:A49)+1)</f>
        <v>38</v>
      </c>
      <c r="B50" s="2">
        <f>IFERROR(VLOOKUP(G50,Daten!$A$3:$C$9,2,0),0)</f>
        <v>0</v>
      </c>
      <c r="C50" s="224" t="str">
        <f t="shared" si="0"/>
        <v xml:space="preserve"> 0</v>
      </c>
      <c r="D50" s="50"/>
      <c r="E50" s="50"/>
      <c r="F50" s="50"/>
      <c r="G50" s="50"/>
    </row>
    <row r="51" spans="1:7" x14ac:dyDescent="0.2">
      <c r="A51" s="2">
        <f>IFERROR(INDEX($A$13:A50,MATCH(E51,$E$13:E50,0)),MAX($A$13:A50)+1)</f>
        <v>39</v>
      </c>
      <c r="B51" s="2">
        <f>IFERROR(VLOOKUP(G51,Daten!$A$3:$C$9,2,0),0)</f>
        <v>0</v>
      </c>
      <c r="C51" s="224" t="str">
        <f t="shared" si="0"/>
        <v xml:space="preserve"> 0</v>
      </c>
      <c r="D51" s="50"/>
      <c r="E51" s="50"/>
      <c r="F51" s="50"/>
      <c r="G51" s="50"/>
    </row>
    <row r="52" spans="1:7" x14ac:dyDescent="0.2">
      <c r="A52" s="2">
        <f>IFERROR(INDEX($A$13:A51,MATCH(E52,$E$13:E51,0)),MAX($A$13:A51)+1)</f>
        <v>40</v>
      </c>
      <c r="B52" s="2">
        <f>IFERROR(VLOOKUP(G52,Daten!$A$3:$C$9,2,0),0)</f>
        <v>0</v>
      </c>
      <c r="C52" s="224" t="str">
        <f t="shared" si="0"/>
        <v xml:space="preserve"> 0</v>
      </c>
      <c r="D52" s="50"/>
      <c r="E52" s="50"/>
      <c r="F52" s="50"/>
      <c r="G52" s="50"/>
    </row>
    <row r="53" spans="1:7" x14ac:dyDescent="0.2">
      <c r="A53" s="2">
        <f>IFERROR(INDEX($A$13:A52,MATCH(E53,$E$13:E52,0)),MAX($A$13:A52)+1)</f>
        <v>41</v>
      </c>
      <c r="B53" s="2">
        <f>IFERROR(VLOOKUP(G53,Daten!$A$3:$C$9,2,0),0)</f>
        <v>0</v>
      </c>
      <c r="C53" s="224" t="str">
        <f t="shared" si="0"/>
        <v xml:space="preserve"> 0</v>
      </c>
      <c r="D53" s="50"/>
      <c r="E53" s="50"/>
      <c r="F53" s="50"/>
      <c r="G53" s="50"/>
    </row>
    <row r="54" spans="1:7" x14ac:dyDescent="0.2">
      <c r="A54" s="2">
        <f>IFERROR(INDEX($A$13:A53,MATCH(E54,$E$13:E53,0)),MAX($A$13:A53)+1)</f>
        <v>42</v>
      </c>
      <c r="B54" s="2">
        <f>IFERROR(VLOOKUP(G54,Daten!$A$3:$C$9,2,0),0)</f>
        <v>0</v>
      </c>
      <c r="C54" s="224" t="str">
        <f t="shared" si="0"/>
        <v xml:space="preserve"> 0</v>
      </c>
      <c r="D54" s="50"/>
      <c r="E54" s="50"/>
      <c r="F54" s="50"/>
      <c r="G54" s="50"/>
    </row>
    <row r="55" spans="1:7" x14ac:dyDescent="0.2">
      <c r="A55" s="2">
        <f>IFERROR(INDEX($A$13:A54,MATCH(E55,$E$13:E54,0)),MAX($A$13:A54)+1)</f>
        <v>43</v>
      </c>
      <c r="B55" s="2">
        <f>IFERROR(VLOOKUP(G55,Daten!$A$3:$C$9,2,0),0)</f>
        <v>0</v>
      </c>
      <c r="C55" s="224" t="str">
        <f t="shared" si="0"/>
        <v xml:space="preserve"> 0</v>
      </c>
      <c r="D55" s="50"/>
      <c r="E55" s="50"/>
      <c r="F55" s="50"/>
      <c r="G55" s="50"/>
    </row>
    <row r="56" spans="1:7" x14ac:dyDescent="0.2">
      <c r="A56" s="2">
        <f>IFERROR(INDEX($A$13:A55,MATCH(E56,$E$13:E55,0)),MAX($A$13:A55)+1)</f>
        <v>44</v>
      </c>
      <c r="B56" s="2">
        <f>IFERROR(VLOOKUP(G56,Daten!$A$3:$C$9,2,0),0)</f>
        <v>0</v>
      </c>
      <c r="C56" s="224" t="str">
        <f t="shared" si="0"/>
        <v xml:space="preserve"> 0</v>
      </c>
      <c r="D56" s="50"/>
      <c r="E56" s="50"/>
      <c r="F56" s="50"/>
      <c r="G56" s="50"/>
    </row>
    <row r="57" spans="1:7" x14ac:dyDescent="0.2">
      <c r="A57" s="2">
        <f>IFERROR(INDEX($A$13:A56,MATCH(E57,$E$13:E56,0)),MAX($A$13:A56)+1)</f>
        <v>45</v>
      </c>
      <c r="B57" s="2">
        <f>IFERROR(VLOOKUP(G57,Daten!$A$3:$C$9,2,0),0)</f>
        <v>0</v>
      </c>
      <c r="C57" s="224" t="str">
        <f t="shared" si="0"/>
        <v xml:space="preserve"> 0</v>
      </c>
      <c r="D57" s="50"/>
      <c r="E57" s="50"/>
      <c r="F57" s="50"/>
      <c r="G57" s="50"/>
    </row>
    <row r="58" spans="1:7" x14ac:dyDescent="0.2">
      <c r="A58" s="2">
        <f>IFERROR(INDEX($A$13:A57,MATCH(E58,$E$13:E57,0)),MAX($A$13:A57)+1)</f>
        <v>46</v>
      </c>
      <c r="B58" s="2">
        <f>IFERROR(VLOOKUP(G58,Daten!$A$3:$C$9,2,0),0)</f>
        <v>0</v>
      </c>
      <c r="C58" s="224" t="str">
        <f t="shared" si="0"/>
        <v xml:space="preserve"> 0</v>
      </c>
      <c r="D58" s="50"/>
      <c r="E58" s="50"/>
      <c r="F58" s="50"/>
      <c r="G58" s="50"/>
    </row>
    <row r="59" spans="1:7" x14ac:dyDescent="0.2">
      <c r="A59" s="2">
        <f>IFERROR(INDEX($A$13:A58,MATCH(E59,$E$13:E58,0)),MAX($A$13:A58)+1)</f>
        <v>47</v>
      </c>
      <c r="B59" s="2">
        <f>IFERROR(VLOOKUP(G59,Daten!$A$3:$C$9,2,0),0)</f>
        <v>0</v>
      </c>
      <c r="C59" s="224" t="str">
        <f t="shared" si="0"/>
        <v xml:space="preserve"> 0</v>
      </c>
      <c r="D59" s="50"/>
      <c r="E59" s="50"/>
      <c r="F59" s="50"/>
      <c r="G59" s="50"/>
    </row>
    <row r="60" spans="1:7" x14ac:dyDescent="0.2">
      <c r="A60" s="2">
        <f>IFERROR(INDEX($A$13:A59,MATCH(E60,$E$13:E59,0)),MAX($A$13:A59)+1)</f>
        <v>48</v>
      </c>
      <c r="B60" s="2">
        <f>IFERROR(VLOOKUP(G60,Daten!$A$3:$C$9,2,0),0)</f>
        <v>0</v>
      </c>
      <c r="C60" s="224" t="str">
        <f t="shared" si="0"/>
        <v xml:space="preserve"> 0</v>
      </c>
      <c r="D60" s="50"/>
      <c r="E60" s="50"/>
      <c r="F60" s="50"/>
      <c r="G60" s="50"/>
    </row>
    <row r="61" spans="1:7" x14ac:dyDescent="0.2">
      <c r="A61" s="2">
        <f>IFERROR(INDEX($A$13:A60,MATCH(E61,$E$13:E60,0)),MAX($A$13:A60)+1)</f>
        <v>49</v>
      </c>
      <c r="B61" s="2">
        <f>IFERROR(VLOOKUP(G61,Daten!$A$3:$C$9,2,0),0)</f>
        <v>0</v>
      </c>
      <c r="C61" s="224" t="str">
        <f t="shared" si="0"/>
        <v xml:space="preserve"> 0</v>
      </c>
      <c r="D61" s="50"/>
      <c r="E61" s="50"/>
      <c r="F61" s="50"/>
      <c r="G61" s="50"/>
    </row>
    <row r="62" spans="1:7" x14ac:dyDescent="0.2">
      <c r="A62" s="2">
        <f>IFERROR(INDEX($A$13:A61,MATCH(E62,$E$13:E61,0)),MAX($A$13:A61)+1)</f>
        <v>50</v>
      </c>
      <c r="B62" s="2">
        <f>IFERROR(VLOOKUP(G62,Daten!$A$3:$C$9,2,0),0)</f>
        <v>0</v>
      </c>
      <c r="C62" s="224" t="str">
        <f t="shared" si="0"/>
        <v xml:space="preserve"> 0</v>
      </c>
      <c r="D62" s="50"/>
      <c r="E62" s="50"/>
      <c r="F62" s="50"/>
      <c r="G62" s="50"/>
    </row>
    <row r="63" spans="1:7" x14ac:dyDescent="0.2">
      <c r="A63" s="2">
        <f>IFERROR(INDEX($A$13:A62,MATCH(E63,$E$13:E62,0)),MAX($A$13:A62)+1)</f>
        <v>51</v>
      </c>
      <c r="B63" s="2">
        <f>IFERROR(VLOOKUP(G63,Daten!$A$3:$C$9,2,0),0)</f>
        <v>0</v>
      </c>
      <c r="C63" s="224" t="str">
        <f t="shared" si="0"/>
        <v xml:space="preserve"> 0</v>
      </c>
      <c r="D63" s="50"/>
      <c r="E63" s="50"/>
      <c r="F63" s="50"/>
      <c r="G63" s="50"/>
    </row>
    <row r="64" spans="1:7" x14ac:dyDescent="0.2">
      <c r="A64" s="2">
        <f>IFERROR(INDEX($A$13:A63,MATCH(E64,$E$13:E63,0)),MAX($A$13:A63)+1)</f>
        <v>52</v>
      </c>
      <c r="B64" s="2">
        <f>IFERROR(VLOOKUP(G64,Daten!$A$3:$C$9,2,0),0)</f>
        <v>0</v>
      </c>
      <c r="C64" s="224" t="str">
        <f t="shared" si="0"/>
        <v xml:space="preserve"> 0</v>
      </c>
      <c r="D64" s="50"/>
      <c r="E64" s="50"/>
      <c r="F64" s="50"/>
      <c r="G64" s="50"/>
    </row>
    <row r="65" spans="1:7" x14ac:dyDescent="0.2">
      <c r="A65" s="2">
        <f>IFERROR(INDEX($A$13:A64,MATCH(E65,$E$13:E64,0)),MAX($A$13:A64)+1)</f>
        <v>53</v>
      </c>
      <c r="B65" s="2">
        <f>IFERROR(VLOOKUP(G65,Daten!$A$3:$C$9,2,0),0)</f>
        <v>0</v>
      </c>
      <c r="C65" s="224" t="str">
        <f t="shared" si="0"/>
        <v xml:space="preserve"> 0</v>
      </c>
      <c r="D65" s="50"/>
      <c r="E65" s="50"/>
      <c r="F65" s="50"/>
      <c r="G65" s="50"/>
    </row>
    <row r="66" spans="1:7" x14ac:dyDescent="0.2">
      <c r="A66" s="2">
        <f>IFERROR(INDEX($A$13:A65,MATCH(E66,$E$13:E65,0)),MAX($A$13:A65)+1)</f>
        <v>54</v>
      </c>
      <c r="B66" s="2">
        <f>IFERROR(VLOOKUP(G66,Daten!$A$3:$C$9,2,0),0)</f>
        <v>0</v>
      </c>
      <c r="C66" s="224" t="str">
        <f t="shared" si="0"/>
        <v xml:space="preserve"> 0</v>
      </c>
      <c r="D66" s="50"/>
      <c r="E66" s="50"/>
      <c r="F66" s="50"/>
      <c r="G66" s="50"/>
    </row>
    <row r="67" spans="1:7" x14ac:dyDescent="0.2">
      <c r="A67" s="2">
        <f>IFERROR(INDEX($A$13:A66,MATCH(E67,$E$13:E66,0)),MAX($A$13:A66)+1)</f>
        <v>55</v>
      </c>
      <c r="B67" s="2">
        <f>IFERROR(VLOOKUP(G67,Daten!$A$3:$C$9,2,0),0)</f>
        <v>0</v>
      </c>
      <c r="C67" s="224" t="str">
        <f t="shared" si="0"/>
        <v xml:space="preserve"> 0</v>
      </c>
      <c r="D67" s="50"/>
      <c r="E67" s="50"/>
      <c r="F67" s="50"/>
      <c r="G67" s="50"/>
    </row>
    <row r="68" spans="1:7" x14ac:dyDescent="0.2">
      <c r="A68" s="2">
        <f>IFERROR(INDEX($A$13:A67,MATCH(E68,$E$13:E67,0)),MAX($A$13:A67)+1)</f>
        <v>56</v>
      </c>
      <c r="B68" s="2">
        <f>IFERROR(VLOOKUP(G68,Daten!$A$3:$C$9,2,0),0)</f>
        <v>0</v>
      </c>
      <c r="C68" s="224" t="str">
        <f t="shared" si="0"/>
        <v xml:space="preserve"> 0</v>
      </c>
      <c r="D68" s="50"/>
      <c r="E68" s="50"/>
      <c r="F68" s="50"/>
      <c r="G68" s="50"/>
    </row>
    <row r="69" spans="1:7" x14ac:dyDescent="0.2">
      <c r="A69" s="2">
        <f>IFERROR(INDEX($A$13:A68,MATCH(E69,$E$13:E68,0)),MAX($A$13:A68)+1)</f>
        <v>57</v>
      </c>
      <c r="B69" s="2">
        <f>IFERROR(VLOOKUP(G69,Daten!$A$3:$C$9,2,0),0)</f>
        <v>0</v>
      </c>
      <c r="C69" s="224" t="str">
        <f t="shared" si="0"/>
        <v xml:space="preserve"> 0</v>
      </c>
      <c r="D69" s="50"/>
      <c r="E69" s="50"/>
      <c r="F69" s="50"/>
      <c r="G69" s="50"/>
    </row>
    <row r="70" spans="1:7" x14ac:dyDescent="0.2">
      <c r="A70" s="2">
        <f>IFERROR(INDEX($A$13:A69,MATCH(E70,$E$13:E69,0)),MAX($A$13:A69)+1)</f>
        <v>58</v>
      </c>
      <c r="B70" s="2">
        <f>IFERROR(VLOOKUP(G70,Daten!$A$3:$C$9,2,0),0)</f>
        <v>0</v>
      </c>
      <c r="C70" s="224" t="str">
        <f t="shared" si="0"/>
        <v xml:space="preserve"> 0</v>
      </c>
      <c r="D70" s="50"/>
      <c r="E70" s="50"/>
      <c r="F70" s="50"/>
      <c r="G70" s="50"/>
    </row>
    <row r="71" spans="1:7" x14ac:dyDescent="0.2">
      <c r="A71" s="2">
        <f>IFERROR(INDEX($A$13:A70,MATCH(E71,$E$13:E70,0)),MAX($A$13:A70)+1)</f>
        <v>59</v>
      </c>
      <c r="B71" s="2">
        <f>IFERROR(VLOOKUP(G71,Daten!$A$3:$C$9,2,0),0)</f>
        <v>0</v>
      </c>
      <c r="C71" s="224" t="str">
        <f t="shared" si="0"/>
        <v xml:space="preserve"> 0</v>
      </c>
      <c r="D71" s="50"/>
      <c r="E71" s="50"/>
      <c r="F71" s="50"/>
      <c r="G71" s="50"/>
    </row>
    <row r="72" spans="1:7" x14ac:dyDescent="0.2">
      <c r="A72" s="2">
        <f>IFERROR(INDEX($A$13:A71,MATCH(E72,$E$13:E71,0)),MAX($A$13:A71)+1)</f>
        <v>60</v>
      </c>
      <c r="B72" s="2">
        <f>IFERROR(VLOOKUP(G72,Daten!$A$3:$C$9,2,0),0)</f>
        <v>0</v>
      </c>
      <c r="C72" s="224" t="str">
        <f t="shared" si="0"/>
        <v xml:space="preserve"> 0</v>
      </c>
      <c r="D72" s="50"/>
      <c r="E72" s="50"/>
      <c r="F72" s="50"/>
      <c r="G72" s="50"/>
    </row>
    <row r="73" spans="1:7" x14ac:dyDescent="0.2">
      <c r="A73" s="2">
        <f>IFERROR(INDEX($A$13:A72,MATCH(E73,$E$13:E72,0)),MAX($A$13:A72)+1)</f>
        <v>61</v>
      </c>
      <c r="B73" s="2">
        <f>IFERROR(VLOOKUP(G73,Daten!$A$3:$C$9,2,0),0)</f>
        <v>0</v>
      </c>
      <c r="C73" s="224" t="str">
        <f t="shared" si="0"/>
        <v xml:space="preserve"> 0</v>
      </c>
      <c r="D73" s="50"/>
      <c r="E73" s="50"/>
      <c r="F73" s="50"/>
      <c r="G73" s="50"/>
    </row>
    <row r="74" spans="1:7" x14ac:dyDescent="0.2">
      <c r="A74" s="2">
        <f>IFERROR(INDEX($A$13:A73,MATCH(E74,$E$13:E73,0)),MAX($A$13:A73)+1)</f>
        <v>62</v>
      </c>
      <c r="B74" s="2">
        <f>IFERROR(VLOOKUP(G74,Daten!$A$3:$C$9,2,0),0)</f>
        <v>0</v>
      </c>
      <c r="C74" s="224" t="str">
        <f t="shared" si="0"/>
        <v xml:space="preserve"> 0</v>
      </c>
      <c r="D74" s="50"/>
      <c r="E74" s="50"/>
      <c r="F74" s="50"/>
      <c r="G74" s="50"/>
    </row>
    <row r="75" spans="1:7" x14ac:dyDescent="0.2">
      <c r="A75" s="2">
        <f>IFERROR(INDEX($A$13:A74,MATCH(E75,$E$13:E74,0)),MAX($A$13:A74)+1)</f>
        <v>63</v>
      </c>
      <c r="B75" s="2">
        <f>IFERROR(VLOOKUP(G75,Daten!$A$3:$C$9,2,0),0)</f>
        <v>0</v>
      </c>
      <c r="C75" s="224" t="str">
        <f t="shared" si="0"/>
        <v xml:space="preserve"> 0</v>
      </c>
      <c r="D75" s="50"/>
      <c r="E75" s="50"/>
      <c r="F75" s="50"/>
      <c r="G75" s="50"/>
    </row>
    <row r="76" spans="1:7" x14ac:dyDescent="0.2">
      <c r="A76" s="2">
        <f>IFERROR(INDEX($A$13:A75,MATCH(E76,$E$13:E75,0)),MAX($A$13:A75)+1)</f>
        <v>64</v>
      </c>
      <c r="B76" s="2">
        <f>IFERROR(VLOOKUP(G76,Daten!$A$3:$C$9,2,0),0)</f>
        <v>0</v>
      </c>
      <c r="C76" s="224" t="str">
        <f t="shared" si="0"/>
        <v xml:space="preserve"> 0</v>
      </c>
      <c r="D76" s="50"/>
      <c r="E76" s="50"/>
      <c r="F76" s="50"/>
      <c r="G76" s="50"/>
    </row>
    <row r="77" spans="1:7" x14ac:dyDescent="0.2">
      <c r="A77" s="2">
        <f>IFERROR(INDEX($A$13:A76,MATCH(E77,$E$13:E76,0)),MAX($A$13:A76)+1)</f>
        <v>65</v>
      </c>
      <c r="B77" s="2">
        <f>IFERROR(VLOOKUP(G77,Daten!$A$3:$C$9,2,0),0)</f>
        <v>0</v>
      </c>
      <c r="C77" s="224" t="str">
        <f t="shared" si="0"/>
        <v xml:space="preserve"> 0</v>
      </c>
      <c r="D77" s="50"/>
      <c r="E77" s="50"/>
      <c r="F77" s="50"/>
      <c r="G77" s="50"/>
    </row>
    <row r="78" spans="1:7" x14ac:dyDescent="0.2">
      <c r="A78" s="2">
        <f>IFERROR(INDEX($A$13:A77,MATCH(E78,$E$13:E77,0)),MAX($A$13:A77)+1)</f>
        <v>66</v>
      </c>
      <c r="B78" s="2">
        <f>IFERROR(VLOOKUP(G78,Daten!$A$3:$C$9,2,0),0)</f>
        <v>0</v>
      </c>
      <c r="C78" s="224" t="str">
        <f t="shared" ref="C78:C82" si="1">_xlfn.CONCAT(D78&amp;" "&amp;B78)</f>
        <v xml:space="preserve"> 0</v>
      </c>
      <c r="D78" s="50"/>
      <c r="E78" s="50"/>
      <c r="F78" s="50"/>
      <c r="G78" s="50"/>
    </row>
    <row r="79" spans="1:7" x14ac:dyDescent="0.2">
      <c r="A79" s="2">
        <f>IFERROR(INDEX($A$13:A78,MATCH(E79,$E$13:E78,0)),MAX($A$13:A78)+1)</f>
        <v>67</v>
      </c>
      <c r="B79" s="2">
        <f>IFERROR(VLOOKUP(G79,Daten!$A$3:$C$9,2,0),0)</f>
        <v>0</v>
      </c>
      <c r="C79" s="224" t="str">
        <f t="shared" si="1"/>
        <v xml:space="preserve"> 0</v>
      </c>
      <c r="D79" s="50"/>
      <c r="E79" s="50"/>
      <c r="F79" s="50"/>
      <c r="G79" s="50"/>
    </row>
    <row r="80" spans="1:7" x14ac:dyDescent="0.2">
      <c r="A80" s="2">
        <f>IFERROR(INDEX($A$13:A79,MATCH(E80,$E$13:E79,0)),MAX($A$13:A79)+1)</f>
        <v>68</v>
      </c>
      <c r="B80" s="2">
        <f>IFERROR(VLOOKUP(G80,Daten!$A$3:$C$9,2,0),0)</f>
        <v>0</v>
      </c>
      <c r="C80" s="224" t="str">
        <f t="shared" si="1"/>
        <v xml:space="preserve"> 0</v>
      </c>
      <c r="D80" s="50"/>
      <c r="E80" s="50"/>
      <c r="F80" s="50"/>
      <c r="G80" s="50"/>
    </row>
    <row r="81" spans="1:7" x14ac:dyDescent="0.2">
      <c r="A81" s="2">
        <f>IFERROR(INDEX($A$13:A80,MATCH(E81,$E$13:E80,0)),MAX($A$13:A80)+1)</f>
        <v>69</v>
      </c>
      <c r="B81" s="2">
        <f>IFERROR(VLOOKUP(G81,Daten!$A$3:$C$9,2,0),0)</f>
        <v>0</v>
      </c>
      <c r="C81" s="224" t="str">
        <f t="shared" si="1"/>
        <v xml:space="preserve"> 0</v>
      </c>
      <c r="D81" s="50"/>
      <c r="E81" s="50"/>
      <c r="F81" s="50"/>
      <c r="G81" s="50"/>
    </row>
    <row r="82" spans="1:7" x14ac:dyDescent="0.2">
      <c r="A82" s="2">
        <f>IFERROR(INDEX($A$13:A81,MATCH(E82,$E$13:E81,0)),MAX($A$13:A81)+1)</f>
        <v>70</v>
      </c>
      <c r="B82" s="2">
        <f>IFERROR(VLOOKUP(G82,Daten!$A$3:$C$9,2,0),0)</f>
        <v>0</v>
      </c>
      <c r="C82" s="224" t="str">
        <f t="shared" si="1"/>
        <v xml:space="preserve"> 0</v>
      </c>
      <c r="D82" s="50"/>
      <c r="E82" s="50"/>
      <c r="F82" s="50"/>
      <c r="G82" s="50"/>
    </row>
  </sheetData>
  <sheetProtection sheet="1" formatCells="0" formatRows="0" insertRows="0"/>
  <conditionalFormatting sqref="A2:XFD7 A10:XFD12 I13:XFD13 H14:XFD16 A8:C8 E8:XFD8 A83:XFD1048576 G17:XFD24 D25:XFD82 A13:B82">
    <cfRule type="cellIs" dxfId="183" priority="14" operator="equal">
      <formula>0</formula>
    </cfRule>
  </conditionalFormatting>
  <conditionalFormatting sqref="G13:G16">
    <cfRule type="cellIs" dxfId="182" priority="13" operator="equal">
      <formula>0</formula>
    </cfRule>
  </conditionalFormatting>
  <conditionalFormatting sqref="D17:F24">
    <cfRule type="cellIs" dxfId="181" priority="12" operator="equal">
      <formula>0</formula>
    </cfRule>
  </conditionalFormatting>
  <conditionalFormatting sqref="D13:F16">
    <cfRule type="cellIs" dxfId="180" priority="11" operator="equal">
      <formula>0</formula>
    </cfRule>
  </conditionalFormatting>
  <conditionalFormatting sqref="C13:C82">
    <cfRule type="cellIs" dxfId="179" priority="1" operator="equal">
      <formula>0</formula>
    </cfRule>
  </conditionalFormatting>
  <dataValidations xWindow="941" yWindow="331" count="1">
    <dataValidation type="textLength" operator="lessThan" allowBlank="1" showInputMessage="1" showErrorMessage="1" error="Sie dürfen max. 30 Zeichen eingeben" prompt="max. 30 Zeichen" sqref="D13:F82" xr:uid="{1E505EEC-38A0-43CB-863C-275F8D1B46AD}">
      <formula1>30</formula1>
    </dataValidation>
  </dataValidations>
  <pageMargins left="0.70866141732283472" right="0.51181102362204722" top="0.74803149606299213" bottom="0.74803149606299213" header="0.31496062992125984" footer="0.31496062992125984"/>
  <pageSetup paperSize="9" scale="98" fitToHeight="0" orientation="portrait" r:id="rId1"/>
  <extLst>
    <ext xmlns:x14="http://schemas.microsoft.com/office/spreadsheetml/2009/9/main" uri="{CCE6A557-97BC-4b89-ADB6-D9C93CAAB3DF}">
      <x14:dataValidations xmlns:xm="http://schemas.microsoft.com/office/excel/2006/main" xWindow="941" yWindow="331" count="2">
        <x14:dataValidation type="list" showErrorMessage="1" errorTitle="Ungültie Eingabe!" error="Wählen Sie eine Funktion aus der Liste aus." prompt="Bitte Funktion wählen..." xr:uid="{00000000-0002-0000-0100-000000000000}">
          <x14:formula1>
            <xm:f>Daten!$A$3:$A$9</xm:f>
          </x14:formula1>
          <xm:sqref>G12</xm:sqref>
        </x14:dataValidation>
        <x14:dataValidation type="list" showInputMessage="1" showErrorMessage="1" errorTitle="Ungültie Eingabe!" error="Wählen Sie eine Funktion aus der Liste aus." prompt="Bitte Funktion auswählen" xr:uid="{22AFD962-874D-4FD3-8A1F-AEE0077AEB71}">
          <x14:formula1>
            <xm:f>Daten!$A$3:$A$9</xm:f>
          </x14:formula1>
          <xm:sqref>G13:G82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2:I26"/>
  <sheetViews>
    <sheetView showGridLines="0" zoomScaleNormal="100" zoomScaleSheetLayoutView="100" workbookViewId="0">
      <selection activeCell="A12" sqref="A12"/>
    </sheetView>
  </sheetViews>
  <sheetFormatPr baseColWidth="10" defaultColWidth="11.42578125" defaultRowHeight="12.75" x14ac:dyDescent="0.2"/>
  <cols>
    <col min="1" max="1" width="4.5703125" style="29" customWidth="1"/>
    <col min="2" max="2" width="25.7109375" style="29" customWidth="1"/>
    <col min="3" max="3" width="23.7109375" style="29" customWidth="1"/>
    <col min="4" max="4" width="80.7109375" style="29" customWidth="1"/>
    <col min="5" max="5" width="11.42578125" style="39" hidden="1" customWidth="1"/>
    <col min="6" max="16384" width="11.42578125" style="29"/>
  </cols>
  <sheetData>
    <row r="2" spans="1:9" x14ac:dyDescent="0.2">
      <c r="A2" s="28" t="s">
        <v>28</v>
      </c>
      <c r="D2" s="37">
        <f>Hinweise!B8</f>
        <v>0</v>
      </c>
      <c r="E2" s="29"/>
    </row>
    <row r="3" spans="1:9" x14ac:dyDescent="0.2">
      <c r="A3" s="29" t="s">
        <v>27</v>
      </c>
      <c r="E3" s="29"/>
    </row>
    <row r="4" spans="1:9" x14ac:dyDescent="0.2">
      <c r="E4" s="29"/>
    </row>
    <row r="5" spans="1:9" x14ac:dyDescent="0.2">
      <c r="A5" s="29" t="str">
        <f>"Projekt: "&amp;Hinweise!B7</f>
        <v xml:space="preserve">Projekt: </v>
      </c>
      <c r="C5" s="27"/>
      <c r="E5" s="29"/>
    </row>
    <row r="6" spans="1:9" x14ac:dyDescent="0.2">
      <c r="A6" s="3"/>
      <c r="E6" s="29"/>
    </row>
    <row r="7" spans="1:9" x14ac:dyDescent="0.2">
      <c r="A7" s="28" t="s">
        <v>30</v>
      </c>
      <c r="E7" s="29"/>
    </row>
    <row r="8" spans="1:9" x14ac:dyDescent="0.2">
      <c r="A8" s="179" t="s">
        <v>73</v>
      </c>
      <c r="B8" s="41"/>
      <c r="C8" s="41"/>
      <c r="D8" s="41"/>
      <c r="E8" s="29"/>
    </row>
    <row r="9" spans="1:9" x14ac:dyDescent="0.2">
      <c r="A9" s="179" t="s">
        <v>57</v>
      </c>
      <c r="B9" s="41"/>
      <c r="C9" s="41"/>
      <c r="D9" s="41"/>
      <c r="E9" s="29"/>
    </row>
    <row r="10" spans="1:9" x14ac:dyDescent="0.2">
      <c r="E10" s="29"/>
    </row>
    <row r="11" spans="1:9" s="3" customFormat="1" ht="19.899999999999999" customHeight="1" x14ac:dyDescent="0.2">
      <c r="A11" s="48" t="s">
        <v>2</v>
      </c>
      <c r="B11" s="48" t="s">
        <v>32</v>
      </c>
      <c r="C11" s="48" t="s">
        <v>50</v>
      </c>
      <c r="D11" s="48" t="s">
        <v>86</v>
      </c>
      <c r="E11" s="2"/>
    </row>
    <row r="12" spans="1:9" s="3" customFormat="1" x14ac:dyDescent="0.2">
      <c r="A12" s="51"/>
      <c r="B12" s="50"/>
      <c r="C12" s="50"/>
      <c r="D12" s="50"/>
      <c r="E12" s="2" t="str">
        <f>IF(OR(A12&lt;&gt;"",B12&lt;&gt;""),A12&amp;" "&amp;B12,"")</f>
        <v/>
      </c>
    </row>
    <row r="13" spans="1:9" s="3" customFormat="1" x14ac:dyDescent="0.2">
      <c r="A13" s="51"/>
      <c r="B13" s="50"/>
      <c r="C13" s="50"/>
      <c r="D13" s="50"/>
      <c r="E13" s="2" t="str">
        <f t="shared" ref="E13:E16" si="0">IF(OR(A13&lt;&gt;"",B13&lt;&gt;""),A13&amp;" "&amp;B13,"")</f>
        <v/>
      </c>
      <c r="G13" s="38"/>
      <c r="H13" s="38"/>
      <c r="I13" s="38"/>
    </row>
    <row r="14" spans="1:9" s="3" customFormat="1" x14ac:dyDescent="0.2">
      <c r="A14" s="51"/>
      <c r="B14" s="50"/>
      <c r="C14" s="50"/>
      <c r="D14" s="50"/>
      <c r="E14" s="2" t="str">
        <f t="shared" si="0"/>
        <v/>
      </c>
      <c r="G14" s="38"/>
      <c r="H14" s="38"/>
      <c r="I14" s="38"/>
    </row>
    <row r="15" spans="1:9" s="3" customFormat="1" x14ac:dyDescent="0.2">
      <c r="A15" s="51"/>
      <c r="B15" s="50"/>
      <c r="C15" s="50"/>
      <c r="D15" s="50"/>
      <c r="E15" s="2" t="str">
        <f t="shared" si="0"/>
        <v/>
      </c>
      <c r="G15" s="38"/>
      <c r="H15" s="38"/>
      <c r="I15" s="38"/>
    </row>
    <row r="16" spans="1:9" s="3" customFormat="1" x14ac:dyDescent="0.2">
      <c r="A16" s="51"/>
      <c r="B16" s="50"/>
      <c r="C16" s="50"/>
      <c r="D16" s="50"/>
      <c r="E16" s="2" t="str">
        <f t="shared" si="0"/>
        <v/>
      </c>
      <c r="G16" s="38"/>
      <c r="H16" s="38"/>
      <c r="I16" s="38"/>
    </row>
    <row r="17" spans="1:5" s="3" customFormat="1" x14ac:dyDescent="0.2">
      <c r="A17" s="51"/>
      <c r="B17" s="50"/>
      <c r="C17" s="50"/>
      <c r="D17" s="50"/>
      <c r="E17" s="2" t="str">
        <f t="shared" ref="E17:E26" si="1">IF(OR(A17&lt;&gt;"",B17&lt;&gt;""),A17&amp;" "&amp;B17,"")</f>
        <v/>
      </c>
    </row>
    <row r="18" spans="1:5" s="3" customFormat="1" x14ac:dyDescent="0.2">
      <c r="A18" s="51"/>
      <c r="B18" s="50"/>
      <c r="C18" s="50"/>
      <c r="D18" s="50"/>
      <c r="E18" s="2" t="str">
        <f t="shared" si="1"/>
        <v/>
      </c>
    </row>
    <row r="19" spans="1:5" s="3" customFormat="1" x14ac:dyDescent="0.2">
      <c r="A19" s="51"/>
      <c r="B19" s="50"/>
      <c r="C19" s="50"/>
      <c r="D19" s="50"/>
      <c r="E19" s="2" t="str">
        <f t="shared" si="1"/>
        <v/>
      </c>
    </row>
    <row r="20" spans="1:5" s="3" customFormat="1" x14ac:dyDescent="0.2">
      <c r="A20" s="51"/>
      <c r="B20" s="50"/>
      <c r="C20" s="50"/>
      <c r="D20" s="50"/>
      <c r="E20" s="2" t="str">
        <f t="shared" si="1"/>
        <v/>
      </c>
    </row>
    <row r="21" spans="1:5" s="3" customFormat="1" x14ac:dyDescent="0.2">
      <c r="A21" s="51"/>
      <c r="B21" s="50"/>
      <c r="C21" s="50"/>
      <c r="D21" s="50"/>
      <c r="E21" s="2" t="str">
        <f t="shared" si="1"/>
        <v/>
      </c>
    </row>
    <row r="22" spans="1:5" s="3" customFormat="1" x14ac:dyDescent="0.2">
      <c r="A22" s="51"/>
      <c r="B22" s="50"/>
      <c r="C22" s="50"/>
      <c r="D22" s="50"/>
      <c r="E22" s="2" t="str">
        <f t="shared" si="1"/>
        <v/>
      </c>
    </row>
    <row r="23" spans="1:5" s="3" customFormat="1" x14ac:dyDescent="0.2">
      <c r="A23" s="51"/>
      <c r="B23" s="50"/>
      <c r="C23" s="50"/>
      <c r="D23" s="50"/>
      <c r="E23" s="2" t="str">
        <f t="shared" si="1"/>
        <v/>
      </c>
    </row>
    <row r="24" spans="1:5" s="3" customFormat="1" x14ac:dyDescent="0.2">
      <c r="A24" s="51"/>
      <c r="B24" s="50"/>
      <c r="C24" s="50"/>
      <c r="D24" s="50"/>
      <c r="E24" s="2" t="str">
        <f t="shared" si="1"/>
        <v/>
      </c>
    </row>
    <row r="25" spans="1:5" s="3" customFormat="1" x14ac:dyDescent="0.2">
      <c r="A25" s="51"/>
      <c r="B25" s="50"/>
      <c r="C25" s="50"/>
      <c r="D25" s="50"/>
      <c r="E25" s="2" t="str">
        <f t="shared" si="1"/>
        <v/>
      </c>
    </row>
    <row r="26" spans="1:5" s="3" customFormat="1" x14ac:dyDescent="0.2">
      <c r="A26" s="51"/>
      <c r="B26" s="50"/>
      <c r="C26" s="50"/>
      <c r="D26" s="50"/>
      <c r="E26" s="2" t="str">
        <f t="shared" si="1"/>
        <v/>
      </c>
    </row>
  </sheetData>
  <sheetProtection sheet="1" formatCells="0" formatRows="0" insertRows="0"/>
  <phoneticPr fontId="19" type="noConversion"/>
  <conditionalFormatting sqref="A6:XFD6 F2:XFD2 C2:D2 C3:XFD5 A2:A5">
    <cfRule type="cellIs" dxfId="178" priority="1" operator="equal">
      <formula>0</formula>
    </cfRule>
  </conditionalFormatting>
  <dataValidations count="2">
    <dataValidation type="decimal" allowBlank="1" showErrorMessage="1" error="Bitte verwenden Sie eine natürliche Zahl oder eine Dezimalzahl zwischen 1 und 10" sqref="A12:A26" xr:uid="{00000000-0002-0000-0200-000000000000}">
      <formula1>1</formula1>
      <formula2>10</formula2>
    </dataValidation>
    <dataValidation type="textLength" operator="lessThan" allowBlank="1" showInputMessage="1" showErrorMessage="1" prompt="max. 30 Zeichen" sqref="B12:B26" xr:uid="{16F4CEE0-5A71-48EF-A516-5C658C2A0A10}">
      <formula1>30</formula1>
    </dataValidation>
  </dataValidations>
  <pageMargins left="0.70866141732283472" right="0.5118110236220472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pageSetUpPr fitToPage="1"/>
  </sheetPr>
  <dimension ref="A2:M110"/>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85546875" style="2" hidden="1" customWidth="1"/>
    <col min="2" max="2" width="25.7109375" style="3" customWidth="1"/>
    <col min="3" max="3" width="31" style="3" customWidth="1"/>
    <col min="4" max="4" width="25.7109375" style="3" customWidth="1"/>
    <col min="5" max="5" width="18.7109375" style="3" customWidth="1"/>
    <col min="6" max="6" width="16.7109375" style="3" customWidth="1"/>
    <col min="7" max="7" width="5.7109375" style="3" customWidth="1"/>
    <col min="8" max="10" width="8.7109375" style="3" customWidth="1"/>
    <col min="11" max="11" width="5.7109375" style="3" customWidth="1"/>
    <col min="12" max="12" width="8.7109375" style="3" customWidth="1"/>
    <col min="13" max="13" width="5.7109375" style="3" customWidth="1"/>
    <col min="14" max="16384" width="11.42578125" style="3"/>
  </cols>
  <sheetData>
    <row r="2" spans="1:13" s="29" customFormat="1" x14ac:dyDescent="0.2">
      <c r="B2" s="28" t="s">
        <v>28</v>
      </c>
      <c r="L2" s="241">
        <f>Hinweise!B8</f>
        <v>0</v>
      </c>
      <c r="M2" s="241"/>
    </row>
    <row r="3" spans="1:13" s="29" customFormat="1" x14ac:dyDescent="0.2">
      <c r="B3" s="29" t="s">
        <v>27</v>
      </c>
    </row>
    <row r="4" spans="1:13" s="29" customFormat="1" x14ac:dyDescent="0.2"/>
    <row r="5" spans="1:13" s="29" customFormat="1" x14ac:dyDescent="0.2">
      <c r="B5" s="29" t="str">
        <f>"Projekt: "&amp;Hinweise!B7</f>
        <v xml:space="preserve">Projekt: </v>
      </c>
    </row>
    <row r="6" spans="1:13" s="29" customFormat="1" x14ac:dyDescent="0.2"/>
    <row r="7" spans="1:13" s="29" customFormat="1" x14ac:dyDescent="0.2">
      <c r="B7" s="28" t="s">
        <v>19</v>
      </c>
    </row>
    <row r="8" spans="1:13" s="29" customFormat="1" x14ac:dyDescent="0.2">
      <c r="B8" s="179" t="s">
        <v>74</v>
      </c>
      <c r="C8" s="41"/>
      <c r="D8" s="41"/>
      <c r="E8" s="41"/>
      <c r="F8" s="41"/>
      <c r="G8" s="41"/>
      <c r="H8" s="41"/>
      <c r="I8" s="41"/>
      <c r="J8" s="41"/>
      <c r="K8" s="41"/>
      <c r="L8" s="41"/>
      <c r="M8" s="41"/>
    </row>
    <row r="9" spans="1:13" s="29" customFormat="1" x14ac:dyDescent="0.2"/>
    <row r="10" spans="1:13" ht="30" customHeight="1" x14ac:dyDescent="0.2">
      <c r="B10" s="79" t="s">
        <v>8</v>
      </c>
      <c r="C10" s="79" t="s">
        <v>17</v>
      </c>
      <c r="D10" s="79" t="s">
        <v>13</v>
      </c>
      <c r="E10" s="79" t="s">
        <v>0</v>
      </c>
      <c r="F10" s="79" t="s">
        <v>3</v>
      </c>
      <c r="G10" s="209" t="s">
        <v>4</v>
      </c>
      <c r="H10" s="209" t="s">
        <v>10</v>
      </c>
      <c r="I10" s="209" t="s">
        <v>11</v>
      </c>
      <c r="J10" s="239" t="s">
        <v>34</v>
      </c>
      <c r="K10" s="239"/>
      <c r="L10" s="240" t="s">
        <v>23</v>
      </c>
      <c r="M10" s="240"/>
    </row>
    <row r="11" spans="1:13" ht="15" customHeight="1" x14ac:dyDescent="0.2">
      <c r="B11" s="80"/>
      <c r="C11" s="80"/>
      <c r="D11" s="80"/>
      <c r="E11" s="80"/>
      <c r="F11" s="80"/>
      <c r="G11" s="70"/>
      <c r="H11" s="70"/>
      <c r="I11" s="70" t="s">
        <v>24</v>
      </c>
      <c r="J11" s="118" t="s">
        <v>24</v>
      </c>
      <c r="K11" s="118" t="s">
        <v>25</v>
      </c>
      <c r="L11" s="70" t="s">
        <v>24</v>
      </c>
      <c r="M11" s="70" t="s">
        <v>25</v>
      </c>
    </row>
    <row r="12" spans="1:13" s="104" customFormat="1" ht="15" customHeight="1" x14ac:dyDescent="0.2">
      <c r="A12" s="103"/>
      <c r="B12" s="60" t="s">
        <v>21</v>
      </c>
      <c r="C12" s="61"/>
      <c r="D12" s="61"/>
      <c r="E12" s="61"/>
      <c r="F12" s="61"/>
      <c r="G12" s="62"/>
      <c r="H12" s="63"/>
      <c r="I12" s="59">
        <f>SUM(I13:I110)</f>
        <v>0</v>
      </c>
      <c r="J12" s="59">
        <f>SUM(J13:J110)</f>
        <v>0</v>
      </c>
      <c r="K12" s="81">
        <f>IFERROR(100/I12*J12,0)</f>
        <v>0</v>
      </c>
      <c r="L12" s="59">
        <f>SUM(L13:L110)</f>
        <v>0</v>
      </c>
      <c r="M12" s="81">
        <f>IFERROR(100/I12*L12,0)</f>
        <v>0</v>
      </c>
    </row>
    <row r="13" spans="1:13" x14ac:dyDescent="0.2">
      <c r="A13" s="2" t="str">
        <f>LEFT(B13,2)</f>
        <v/>
      </c>
      <c r="B13" s="52"/>
      <c r="C13" s="52"/>
      <c r="D13" s="52"/>
      <c r="E13" s="53">
        <f>IFERROR(VLOOKUP(D13,Projektteam!$C$13:$G$82,3,FALSE),0)</f>
        <v>0</v>
      </c>
      <c r="F13" s="53">
        <f>IFERROR(VLOOKUP(D13,Projektteam!$C$13:$G$82,5,FALSE),0)</f>
        <v>0</v>
      </c>
      <c r="G13" s="54">
        <f>IFERROR(VLOOKUP(F13,Daten!$A$3:$C$9,3,FALSE),0)</f>
        <v>0</v>
      </c>
      <c r="H13" s="55"/>
      <c r="I13" s="54">
        <f>G13*H13</f>
        <v>0</v>
      </c>
      <c r="J13" s="55"/>
      <c r="K13" s="56">
        <f>IFERROR(100/I13*J13,0)</f>
        <v>0</v>
      </c>
      <c r="L13" s="54">
        <f>I13-J13</f>
        <v>0</v>
      </c>
      <c r="M13" s="56">
        <f>IFERROR(100/I13*L13,0)</f>
        <v>0</v>
      </c>
    </row>
    <row r="14" spans="1:13" x14ac:dyDescent="0.2">
      <c r="A14" s="2" t="str">
        <f t="shared" ref="A14:A38" si="0">LEFT(B14,2)</f>
        <v/>
      </c>
      <c r="B14" s="52"/>
      <c r="C14" s="52"/>
      <c r="D14" s="52"/>
      <c r="E14" s="53">
        <f>IFERROR(VLOOKUP(D14,Projektteam!$C$13:$G$82,3,FALSE),0)</f>
        <v>0</v>
      </c>
      <c r="F14" s="53">
        <f>IFERROR(VLOOKUP(D14,Projektteam!$C$13:$G$82,5,FALSE),0)</f>
        <v>0</v>
      </c>
      <c r="G14" s="54">
        <f>IFERROR(VLOOKUP(F14,Daten!$A$3:$C$9,3,FALSE),0)</f>
        <v>0</v>
      </c>
      <c r="H14" s="55"/>
      <c r="I14" s="54">
        <f t="shared" ref="I14:I22" si="1">G14*H14</f>
        <v>0</v>
      </c>
      <c r="J14" s="55"/>
      <c r="K14" s="56">
        <f t="shared" ref="K14:K38" si="2">IFERROR(100/I14*J14,0)</f>
        <v>0</v>
      </c>
      <c r="L14" s="54">
        <f t="shared" ref="L14:L38" si="3">I14-J14</f>
        <v>0</v>
      </c>
      <c r="M14" s="56">
        <f t="shared" ref="M14:M38" si="4">IFERROR(100/I14*L14,0)</f>
        <v>0</v>
      </c>
    </row>
    <row r="15" spans="1:13" x14ac:dyDescent="0.2">
      <c r="A15" s="2" t="str">
        <f t="shared" si="0"/>
        <v/>
      </c>
      <c r="B15" s="52"/>
      <c r="C15" s="52"/>
      <c r="D15" s="52"/>
      <c r="E15" s="53">
        <f>IFERROR(VLOOKUP(D15,Projektteam!$C$13:$G$82,3,FALSE),0)</f>
        <v>0</v>
      </c>
      <c r="F15" s="53">
        <f>IFERROR(VLOOKUP(D15,Projektteam!$C$13:$G$82,5,FALSE),0)</f>
        <v>0</v>
      </c>
      <c r="G15" s="54">
        <f>IFERROR(VLOOKUP(F15,Daten!$A$3:$C$9,3,FALSE),0)</f>
        <v>0</v>
      </c>
      <c r="H15" s="55"/>
      <c r="I15" s="54">
        <f t="shared" si="1"/>
        <v>0</v>
      </c>
      <c r="J15" s="55"/>
      <c r="K15" s="56">
        <f t="shared" si="2"/>
        <v>0</v>
      </c>
      <c r="L15" s="54">
        <f t="shared" si="3"/>
        <v>0</v>
      </c>
      <c r="M15" s="56">
        <f t="shared" si="4"/>
        <v>0</v>
      </c>
    </row>
    <row r="16" spans="1:13" x14ac:dyDescent="0.2">
      <c r="A16" s="2" t="str">
        <f t="shared" si="0"/>
        <v/>
      </c>
      <c r="B16" s="52"/>
      <c r="C16" s="52"/>
      <c r="D16" s="52"/>
      <c r="E16" s="53">
        <f>IFERROR(VLOOKUP(D16,Projektteam!$C$13:$G$82,3,FALSE),0)</f>
        <v>0</v>
      </c>
      <c r="F16" s="53">
        <f>IFERROR(VLOOKUP(D16,Projektteam!$C$13:$G$82,5,FALSE),0)</f>
        <v>0</v>
      </c>
      <c r="G16" s="54">
        <f>IFERROR(VLOOKUP(F16,Daten!$A$3:$C$9,3,FALSE),0)</f>
        <v>0</v>
      </c>
      <c r="H16" s="55"/>
      <c r="I16" s="54">
        <f t="shared" si="1"/>
        <v>0</v>
      </c>
      <c r="J16" s="55"/>
      <c r="K16" s="56">
        <f t="shared" si="2"/>
        <v>0</v>
      </c>
      <c r="L16" s="54">
        <f t="shared" si="3"/>
        <v>0</v>
      </c>
      <c r="M16" s="56">
        <f t="shared" si="4"/>
        <v>0</v>
      </c>
    </row>
    <row r="17" spans="1:13" x14ac:dyDescent="0.2">
      <c r="A17" s="2" t="str">
        <f t="shared" si="0"/>
        <v/>
      </c>
      <c r="B17" s="52"/>
      <c r="C17" s="52"/>
      <c r="D17" s="52"/>
      <c r="E17" s="53">
        <f>IFERROR(VLOOKUP(D17,Projektteam!$C$13:$G$82,3,FALSE),0)</f>
        <v>0</v>
      </c>
      <c r="F17" s="53">
        <f>IFERROR(VLOOKUP(D17,Projektteam!$C$13:$G$82,5,FALSE),0)</f>
        <v>0</v>
      </c>
      <c r="G17" s="54">
        <f>IFERROR(VLOOKUP(F17,Daten!$A$3:$C$9,3,FALSE),0)</f>
        <v>0</v>
      </c>
      <c r="H17" s="55"/>
      <c r="I17" s="54">
        <f t="shared" si="1"/>
        <v>0</v>
      </c>
      <c r="J17" s="55"/>
      <c r="K17" s="56">
        <f t="shared" si="2"/>
        <v>0</v>
      </c>
      <c r="L17" s="54">
        <f t="shared" si="3"/>
        <v>0</v>
      </c>
      <c r="M17" s="56">
        <f t="shared" si="4"/>
        <v>0</v>
      </c>
    </row>
    <row r="18" spans="1:13" x14ac:dyDescent="0.2">
      <c r="A18" s="2" t="str">
        <f t="shared" si="0"/>
        <v/>
      </c>
      <c r="B18" s="52"/>
      <c r="C18" s="52"/>
      <c r="D18" s="52"/>
      <c r="E18" s="53">
        <f>IFERROR(VLOOKUP(D18,Projektteam!$C$13:$G$82,3,FALSE),0)</f>
        <v>0</v>
      </c>
      <c r="F18" s="53">
        <f>IFERROR(VLOOKUP(D18,Projektteam!$C$13:$G$82,5,FALSE),0)</f>
        <v>0</v>
      </c>
      <c r="G18" s="54">
        <f>IFERROR(VLOOKUP(F18,Daten!$A$3:$C$9,3,FALSE),0)</f>
        <v>0</v>
      </c>
      <c r="H18" s="55"/>
      <c r="I18" s="54">
        <f t="shared" si="1"/>
        <v>0</v>
      </c>
      <c r="J18" s="55"/>
      <c r="K18" s="56">
        <f t="shared" si="2"/>
        <v>0</v>
      </c>
      <c r="L18" s="54">
        <f t="shared" si="3"/>
        <v>0</v>
      </c>
      <c r="M18" s="56">
        <f t="shared" si="4"/>
        <v>0</v>
      </c>
    </row>
    <row r="19" spans="1:13" x14ac:dyDescent="0.2">
      <c r="A19" s="2" t="str">
        <f t="shared" si="0"/>
        <v/>
      </c>
      <c r="B19" s="52"/>
      <c r="C19" s="52"/>
      <c r="D19" s="52"/>
      <c r="E19" s="53">
        <f>IFERROR(VLOOKUP(D19,Projektteam!$C$13:$G$82,3,FALSE),0)</f>
        <v>0</v>
      </c>
      <c r="F19" s="53">
        <f>IFERROR(VLOOKUP(D19,Projektteam!$C$13:$G$82,5,FALSE),0)</f>
        <v>0</v>
      </c>
      <c r="G19" s="54">
        <f>IFERROR(VLOOKUP(F19,Daten!$A$3:$C$9,3,FALSE),0)</f>
        <v>0</v>
      </c>
      <c r="H19" s="55"/>
      <c r="I19" s="54">
        <f t="shared" si="1"/>
        <v>0</v>
      </c>
      <c r="J19" s="55"/>
      <c r="K19" s="56">
        <f t="shared" si="2"/>
        <v>0</v>
      </c>
      <c r="L19" s="54">
        <f t="shared" si="3"/>
        <v>0</v>
      </c>
      <c r="M19" s="56">
        <f t="shared" si="4"/>
        <v>0</v>
      </c>
    </row>
    <row r="20" spans="1:13" x14ac:dyDescent="0.2">
      <c r="A20" s="2" t="str">
        <f t="shared" si="0"/>
        <v/>
      </c>
      <c r="B20" s="52"/>
      <c r="C20" s="52"/>
      <c r="D20" s="52"/>
      <c r="E20" s="53">
        <f>IFERROR(VLOOKUP(D20,Projektteam!$C$13:$G$82,3,FALSE),0)</f>
        <v>0</v>
      </c>
      <c r="F20" s="53">
        <f>IFERROR(VLOOKUP(D20,Projektteam!$C$13:$G$82,5,FALSE),0)</f>
        <v>0</v>
      </c>
      <c r="G20" s="54">
        <f>IFERROR(VLOOKUP(F20,Daten!$A$3:$C$9,3,FALSE),0)</f>
        <v>0</v>
      </c>
      <c r="H20" s="55"/>
      <c r="I20" s="54">
        <f t="shared" si="1"/>
        <v>0</v>
      </c>
      <c r="J20" s="55"/>
      <c r="K20" s="56">
        <f t="shared" si="2"/>
        <v>0</v>
      </c>
      <c r="L20" s="54">
        <f t="shared" si="3"/>
        <v>0</v>
      </c>
      <c r="M20" s="56">
        <f t="shared" si="4"/>
        <v>0</v>
      </c>
    </row>
    <row r="21" spans="1:13" x14ac:dyDescent="0.2">
      <c r="A21" s="2" t="str">
        <f t="shared" si="0"/>
        <v/>
      </c>
      <c r="B21" s="52"/>
      <c r="C21" s="52"/>
      <c r="D21" s="52"/>
      <c r="E21" s="53">
        <f>IFERROR(VLOOKUP(D21,Projektteam!$C$13:$G$82,3,FALSE),0)</f>
        <v>0</v>
      </c>
      <c r="F21" s="53">
        <f>IFERROR(VLOOKUP(D21,Projektteam!$C$13:$G$82,5,FALSE),0)</f>
        <v>0</v>
      </c>
      <c r="G21" s="54">
        <f>IFERROR(VLOOKUP(F21,Daten!$A$3:$C$9,3,FALSE),0)</f>
        <v>0</v>
      </c>
      <c r="H21" s="55"/>
      <c r="I21" s="54">
        <f t="shared" si="1"/>
        <v>0</v>
      </c>
      <c r="J21" s="55"/>
      <c r="K21" s="56">
        <f t="shared" si="2"/>
        <v>0</v>
      </c>
      <c r="L21" s="54">
        <f t="shared" si="3"/>
        <v>0</v>
      </c>
      <c r="M21" s="56">
        <f t="shared" si="4"/>
        <v>0</v>
      </c>
    </row>
    <row r="22" spans="1:13" x14ac:dyDescent="0.2">
      <c r="A22" s="2" t="str">
        <f t="shared" si="0"/>
        <v/>
      </c>
      <c r="B22" s="52"/>
      <c r="C22" s="52"/>
      <c r="D22" s="52"/>
      <c r="E22" s="53">
        <f>IFERROR(VLOOKUP(D22,Projektteam!$C$13:$G$82,3,FALSE),0)</f>
        <v>0</v>
      </c>
      <c r="F22" s="53">
        <f>IFERROR(VLOOKUP(D22,Projektteam!$C$13:$G$82,5,FALSE),0)</f>
        <v>0</v>
      </c>
      <c r="G22" s="54">
        <f>IFERROR(VLOOKUP(F22,Daten!$A$3:$C$9,3,FALSE),0)</f>
        <v>0</v>
      </c>
      <c r="H22" s="55"/>
      <c r="I22" s="54">
        <f t="shared" si="1"/>
        <v>0</v>
      </c>
      <c r="J22" s="55"/>
      <c r="K22" s="56">
        <f t="shared" si="2"/>
        <v>0</v>
      </c>
      <c r="L22" s="54">
        <f t="shared" si="3"/>
        <v>0</v>
      </c>
      <c r="M22" s="56">
        <f t="shared" si="4"/>
        <v>0</v>
      </c>
    </row>
    <row r="23" spans="1:13" x14ac:dyDescent="0.2">
      <c r="A23" s="2" t="str">
        <f t="shared" si="0"/>
        <v/>
      </c>
      <c r="B23" s="52"/>
      <c r="C23" s="52"/>
      <c r="D23" s="52"/>
      <c r="E23" s="53">
        <f>IFERROR(VLOOKUP(D23,Projektteam!$C$13:$G$82,3,FALSE),0)</f>
        <v>0</v>
      </c>
      <c r="F23" s="53">
        <f>IFERROR(VLOOKUP(D23,Projektteam!$C$13:$G$82,5,FALSE),0)</f>
        <v>0</v>
      </c>
      <c r="G23" s="54">
        <f>IFERROR(VLOOKUP(F23,Daten!$A$3:$C$9,3,FALSE),0)</f>
        <v>0</v>
      </c>
      <c r="H23" s="55"/>
      <c r="I23" s="54">
        <f t="shared" ref="I23:I29" si="5">G23*H23</f>
        <v>0</v>
      </c>
      <c r="J23" s="55"/>
      <c r="K23" s="56">
        <f t="shared" si="2"/>
        <v>0</v>
      </c>
      <c r="L23" s="54">
        <f t="shared" si="3"/>
        <v>0</v>
      </c>
      <c r="M23" s="56">
        <f t="shared" si="4"/>
        <v>0</v>
      </c>
    </row>
    <row r="24" spans="1:13" x14ac:dyDescent="0.2">
      <c r="A24" s="2" t="str">
        <f t="shared" si="0"/>
        <v/>
      </c>
      <c r="B24" s="52"/>
      <c r="C24" s="52"/>
      <c r="D24" s="52"/>
      <c r="E24" s="53">
        <f>IFERROR(VLOOKUP(D24,Projektteam!$C$13:$G$82,3,FALSE),0)</f>
        <v>0</v>
      </c>
      <c r="F24" s="53">
        <f>IFERROR(VLOOKUP(D24,Projektteam!$C$13:$G$82,5,FALSE),0)</f>
        <v>0</v>
      </c>
      <c r="G24" s="54">
        <f>IFERROR(VLOOKUP(F24,Daten!$A$3:$C$9,3,FALSE),0)</f>
        <v>0</v>
      </c>
      <c r="H24" s="55"/>
      <c r="I24" s="54">
        <f t="shared" si="5"/>
        <v>0</v>
      </c>
      <c r="J24" s="55"/>
      <c r="K24" s="56">
        <f t="shared" si="2"/>
        <v>0</v>
      </c>
      <c r="L24" s="54">
        <f t="shared" si="3"/>
        <v>0</v>
      </c>
      <c r="M24" s="56">
        <f t="shared" si="4"/>
        <v>0</v>
      </c>
    </row>
    <row r="25" spans="1:13" x14ac:dyDescent="0.2">
      <c r="A25" s="2" t="str">
        <f t="shared" si="0"/>
        <v/>
      </c>
      <c r="B25" s="52"/>
      <c r="C25" s="52"/>
      <c r="D25" s="52"/>
      <c r="E25" s="53">
        <f>IFERROR(VLOOKUP(D25,Projektteam!$C$13:$G$82,3,FALSE),0)</f>
        <v>0</v>
      </c>
      <c r="F25" s="53">
        <f>IFERROR(VLOOKUP(D25,Projektteam!$C$13:$G$82,5,FALSE),0)</f>
        <v>0</v>
      </c>
      <c r="G25" s="54">
        <f>IFERROR(VLOOKUP(F25,Daten!$A$3:$C$9,3,FALSE),0)</f>
        <v>0</v>
      </c>
      <c r="H25" s="55"/>
      <c r="I25" s="54">
        <f t="shared" si="5"/>
        <v>0</v>
      </c>
      <c r="J25" s="55"/>
      <c r="K25" s="56">
        <f t="shared" si="2"/>
        <v>0</v>
      </c>
      <c r="L25" s="54">
        <f t="shared" si="3"/>
        <v>0</v>
      </c>
      <c r="M25" s="56">
        <f t="shared" si="4"/>
        <v>0</v>
      </c>
    </row>
    <row r="26" spans="1:13" x14ac:dyDescent="0.2">
      <c r="A26" s="2" t="str">
        <f t="shared" si="0"/>
        <v/>
      </c>
      <c r="B26" s="52"/>
      <c r="C26" s="52"/>
      <c r="D26" s="52"/>
      <c r="E26" s="53">
        <f>IFERROR(VLOOKUP(D26,Projektteam!$C$13:$G$82,3,FALSE),0)</f>
        <v>0</v>
      </c>
      <c r="F26" s="53">
        <f>IFERROR(VLOOKUP(D26,Projektteam!$C$13:$G$82,5,FALSE),0)</f>
        <v>0</v>
      </c>
      <c r="G26" s="54">
        <f>IFERROR(VLOOKUP(F26,Daten!$A$3:$C$9,3,FALSE),0)</f>
        <v>0</v>
      </c>
      <c r="H26" s="55"/>
      <c r="I26" s="54">
        <f t="shared" si="5"/>
        <v>0</v>
      </c>
      <c r="J26" s="55"/>
      <c r="K26" s="56">
        <f t="shared" si="2"/>
        <v>0</v>
      </c>
      <c r="L26" s="54">
        <f t="shared" si="3"/>
        <v>0</v>
      </c>
      <c r="M26" s="56">
        <f t="shared" si="4"/>
        <v>0</v>
      </c>
    </row>
    <row r="27" spans="1:13" x14ac:dyDescent="0.2">
      <c r="A27" s="2" t="str">
        <f t="shared" si="0"/>
        <v/>
      </c>
      <c r="B27" s="52"/>
      <c r="C27" s="52"/>
      <c r="D27" s="52"/>
      <c r="E27" s="53">
        <f>IFERROR(VLOOKUP(D27,Projektteam!$C$13:$G$82,3,FALSE),0)</f>
        <v>0</v>
      </c>
      <c r="F27" s="53">
        <f>IFERROR(VLOOKUP(D27,Projektteam!$C$13:$G$82,5,FALSE),0)</f>
        <v>0</v>
      </c>
      <c r="G27" s="54">
        <f>IFERROR(VLOOKUP(F27,Daten!$A$3:$C$9,3,FALSE),0)</f>
        <v>0</v>
      </c>
      <c r="H27" s="55"/>
      <c r="I27" s="54">
        <f t="shared" si="5"/>
        <v>0</v>
      </c>
      <c r="J27" s="55"/>
      <c r="K27" s="56">
        <f t="shared" si="2"/>
        <v>0</v>
      </c>
      <c r="L27" s="54">
        <f t="shared" si="3"/>
        <v>0</v>
      </c>
      <c r="M27" s="56">
        <f t="shared" si="4"/>
        <v>0</v>
      </c>
    </row>
    <row r="28" spans="1:13" x14ac:dyDescent="0.2">
      <c r="A28" s="2" t="str">
        <f t="shared" si="0"/>
        <v/>
      </c>
      <c r="B28" s="52"/>
      <c r="C28" s="52"/>
      <c r="D28" s="52"/>
      <c r="E28" s="53">
        <f>IFERROR(VLOOKUP(D28,Projektteam!$C$13:$G$82,3,FALSE),0)</f>
        <v>0</v>
      </c>
      <c r="F28" s="53">
        <f>IFERROR(VLOOKUP(D28,Projektteam!$C$13:$G$82,5,FALSE),0)</f>
        <v>0</v>
      </c>
      <c r="G28" s="54">
        <f>IFERROR(VLOOKUP(F28,Daten!$A$3:$C$9,3,FALSE),0)</f>
        <v>0</v>
      </c>
      <c r="H28" s="55"/>
      <c r="I28" s="54">
        <f t="shared" si="5"/>
        <v>0</v>
      </c>
      <c r="J28" s="55"/>
      <c r="K28" s="56">
        <f t="shared" si="2"/>
        <v>0</v>
      </c>
      <c r="L28" s="54">
        <f t="shared" si="3"/>
        <v>0</v>
      </c>
      <c r="M28" s="56">
        <f t="shared" si="4"/>
        <v>0</v>
      </c>
    </row>
    <row r="29" spans="1:13" x14ac:dyDescent="0.2">
      <c r="A29" s="2" t="str">
        <f t="shared" si="0"/>
        <v/>
      </c>
      <c r="B29" s="52"/>
      <c r="C29" s="52"/>
      <c r="D29" s="52"/>
      <c r="E29" s="53">
        <f>IFERROR(VLOOKUP(D29,Projektteam!$C$13:$G$82,3,FALSE),0)</f>
        <v>0</v>
      </c>
      <c r="F29" s="53">
        <f>IFERROR(VLOOKUP(D29,Projektteam!$C$13:$G$82,5,FALSE),0)</f>
        <v>0</v>
      </c>
      <c r="G29" s="54">
        <f>IFERROR(VLOOKUP(F29,Daten!$A$3:$C$9,3,FALSE),0)</f>
        <v>0</v>
      </c>
      <c r="H29" s="55"/>
      <c r="I29" s="54">
        <f t="shared" si="5"/>
        <v>0</v>
      </c>
      <c r="J29" s="55"/>
      <c r="K29" s="56">
        <f t="shared" si="2"/>
        <v>0</v>
      </c>
      <c r="L29" s="54">
        <f t="shared" si="3"/>
        <v>0</v>
      </c>
      <c r="M29" s="56">
        <f t="shared" si="4"/>
        <v>0</v>
      </c>
    </row>
    <row r="30" spans="1:13" x14ac:dyDescent="0.2">
      <c r="A30" s="2" t="str">
        <f t="shared" si="0"/>
        <v/>
      </c>
      <c r="B30" s="52"/>
      <c r="C30" s="52"/>
      <c r="D30" s="52"/>
      <c r="E30" s="53">
        <f>IFERROR(VLOOKUP(D30,Projektteam!$C$13:$G$82,3,FALSE),0)</f>
        <v>0</v>
      </c>
      <c r="F30" s="53">
        <f>IFERROR(VLOOKUP(D30,Projektteam!$C$13:$G$82,5,FALSE),0)</f>
        <v>0</v>
      </c>
      <c r="G30" s="54">
        <f>IFERROR(VLOOKUP(F30,Daten!$A$3:$C$9,3,FALSE),0)</f>
        <v>0</v>
      </c>
      <c r="H30" s="55"/>
      <c r="I30" s="54">
        <f t="shared" ref="I30:I38" si="6">G30*H30</f>
        <v>0</v>
      </c>
      <c r="J30" s="55"/>
      <c r="K30" s="56">
        <f t="shared" si="2"/>
        <v>0</v>
      </c>
      <c r="L30" s="54">
        <f t="shared" si="3"/>
        <v>0</v>
      </c>
      <c r="M30" s="56">
        <f t="shared" si="4"/>
        <v>0</v>
      </c>
    </row>
    <row r="31" spans="1:13" x14ac:dyDescent="0.2">
      <c r="A31" s="2" t="str">
        <f t="shared" si="0"/>
        <v/>
      </c>
      <c r="B31" s="52"/>
      <c r="C31" s="52"/>
      <c r="D31" s="52"/>
      <c r="E31" s="53">
        <f>IFERROR(VLOOKUP(D31,Projektteam!$C$13:$G$82,3,FALSE),0)</f>
        <v>0</v>
      </c>
      <c r="F31" s="53">
        <f>IFERROR(VLOOKUP(D31,Projektteam!$C$13:$G$82,5,FALSE),0)</f>
        <v>0</v>
      </c>
      <c r="G31" s="54">
        <f>IFERROR(VLOOKUP(F31,Daten!$A$3:$C$9,3,FALSE),0)</f>
        <v>0</v>
      </c>
      <c r="H31" s="55"/>
      <c r="I31" s="54">
        <f t="shared" si="6"/>
        <v>0</v>
      </c>
      <c r="J31" s="55"/>
      <c r="K31" s="56">
        <f t="shared" si="2"/>
        <v>0</v>
      </c>
      <c r="L31" s="54">
        <f t="shared" si="3"/>
        <v>0</v>
      </c>
      <c r="M31" s="56">
        <f t="shared" si="4"/>
        <v>0</v>
      </c>
    </row>
    <row r="32" spans="1:13" x14ac:dyDescent="0.2">
      <c r="A32" s="2" t="str">
        <f t="shared" si="0"/>
        <v/>
      </c>
      <c r="B32" s="52"/>
      <c r="C32" s="52"/>
      <c r="D32" s="52"/>
      <c r="E32" s="53">
        <f>IFERROR(VLOOKUP(D32,Projektteam!$C$13:$G$82,3,FALSE),0)</f>
        <v>0</v>
      </c>
      <c r="F32" s="53">
        <f>IFERROR(VLOOKUP(D32,Projektteam!$C$13:$G$82,5,FALSE),0)</f>
        <v>0</v>
      </c>
      <c r="G32" s="54">
        <f>IFERROR(VLOOKUP(F32,Daten!$A$3:$C$9,3,FALSE),0)</f>
        <v>0</v>
      </c>
      <c r="H32" s="55"/>
      <c r="I32" s="54">
        <f t="shared" si="6"/>
        <v>0</v>
      </c>
      <c r="J32" s="55"/>
      <c r="K32" s="56">
        <f t="shared" si="2"/>
        <v>0</v>
      </c>
      <c r="L32" s="54">
        <f t="shared" si="3"/>
        <v>0</v>
      </c>
      <c r="M32" s="56">
        <f t="shared" si="4"/>
        <v>0</v>
      </c>
    </row>
    <row r="33" spans="1:13" x14ac:dyDescent="0.2">
      <c r="A33" s="2" t="str">
        <f t="shared" si="0"/>
        <v/>
      </c>
      <c r="B33" s="52"/>
      <c r="C33" s="52"/>
      <c r="D33" s="52"/>
      <c r="E33" s="53">
        <f>IFERROR(VLOOKUP(D33,Projektteam!$C$13:$G$82,3,FALSE),0)</f>
        <v>0</v>
      </c>
      <c r="F33" s="53">
        <f>IFERROR(VLOOKUP(D33,Projektteam!$C$13:$G$82,5,FALSE),0)</f>
        <v>0</v>
      </c>
      <c r="G33" s="54">
        <f>IFERROR(VLOOKUP(F33,Daten!$A$3:$C$9,3,FALSE),0)</f>
        <v>0</v>
      </c>
      <c r="H33" s="55"/>
      <c r="I33" s="54">
        <f t="shared" si="6"/>
        <v>0</v>
      </c>
      <c r="J33" s="55"/>
      <c r="K33" s="56">
        <f t="shared" si="2"/>
        <v>0</v>
      </c>
      <c r="L33" s="54">
        <f t="shared" si="3"/>
        <v>0</v>
      </c>
      <c r="M33" s="56">
        <f t="shared" si="4"/>
        <v>0</v>
      </c>
    </row>
    <row r="34" spans="1:13" x14ac:dyDescent="0.2">
      <c r="A34" s="2" t="str">
        <f t="shared" si="0"/>
        <v/>
      </c>
      <c r="B34" s="52"/>
      <c r="C34" s="52"/>
      <c r="D34" s="52"/>
      <c r="E34" s="53">
        <f>IFERROR(VLOOKUP(D34,Projektteam!$C$13:$G$82,3,FALSE),0)</f>
        <v>0</v>
      </c>
      <c r="F34" s="53">
        <f>IFERROR(VLOOKUP(D34,Projektteam!$C$13:$G$82,5,FALSE),0)</f>
        <v>0</v>
      </c>
      <c r="G34" s="54">
        <f>IFERROR(VLOOKUP(F34,Daten!$A$3:$C$9,3,FALSE),0)</f>
        <v>0</v>
      </c>
      <c r="H34" s="55"/>
      <c r="I34" s="54">
        <f t="shared" si="6"/>
        <v>0</v>
      </c>
      <c r="J34" s="55"/>
      <c r="K34" s="56">
        <f t="shared" si="2"/>
        <v>0</v>
      </c>
      <c r="L34" s="54">
        <f t="shared" si="3"/>
        <v>0</v>
      </c>
      <c r="M34" s="56">
        <f t="shared" si="4"/>
        <v>0</v>
      </c>
    </row>
    <row r="35" spans="1:13" x14ac:dyDescent="0.2">
      <c r="A35" s="2" t="str">
        <f t="shared" si="0"/>
        <v/>
      </c>
      <c r="B35" s="52"/>
      <c r="C35" s="52"/>
      <c r="D35" s="52"/>
      <c r="E35" s="53">
        <f>IFERROR(VLOOKUP(D35,Projektteam!$C$13:$G$82,3,FALSE),0)</f>
        <v>0</v>
      </c>
      <c r="F35" s="53">
        <f>IFERROR(VLOOKUP(D35,Projektteam!$C$13:$G$82,5,FALSE),0)</f>
        <v>0</v>
      </c>
      <c r="G35" s="54">
        <f>IFERROR(VLOOKUP(F35,Daten!$A$3:$C$9,3,FALSE),0)</f>
        <v>0</v>
      </c>
      <c r="H35" s="55"/>
      <c r="I35" s="54">
        <f t="shared" si="6"/>
        <v>0</v>
      </c>
      <c r="J35" s="55"/>
      <c r="K35" s="56">
        <f t="shared" si="2"/>
        <v>0</v>
      </c>
      <c r="L35" s="54">
        <f t="shared" si="3"/>
        <v>0</v>
      </c>
      <c r="M35" s="56">
        <f t="shared" si="4"/>
        <v>0</v>
      </c>
    </row>
    <row r="36" spans="1:13" x14ac:dyDescent="0.2">
      <c r="A36" s="2" t="str">
        <f t="shared" si="0"/>
        <v/>
      </c>
      <c r="B36" s="52"/>
      <c r="C36" s="52"/>
      <c r="D36" s="52"/>
      <c r="E36" s="53">
        <f>IFERROR(VLOOKUP(D36,Projektteam!$C$13:$G$82,3,FALSE),0)</f>
        <v>0</v>
      </c>
      <c r="F36" s="53">
        <f>IFERROR(VLOOKUP(D36,Projektteam!$C$13:$G$82,5,FALSE),0)</f>
        <v>0</v>
      </c>
      <c r="G36" s="54">
        <f>IFERROR(VLOOKUP(F36,Daten!$A$3:$C$9,3,FALSE),0)</f>
        <v>0</v>
      </c>
      <c r="H36" s="55"/>
      <c r="I36" s="54">
        <f t="shared" si="6"/>
        <v>0</v>
      </c>
      <c r="J36" s="55"/>
      <c r="K36" s="56">
        <f t="shared" si="2"/>
        <v>0</v>
      </c>
      <c r="L36" s="54">
        <f t="shared" si="3"/>
        <v>0</v>
      </c>
      <c r="M36" s="56">
        <f t="shared" si="4"/>
        <v>0</v>
      </c>
    </row>
    <row r="37" spans="1:13" x14ac:dyDescent="0.2">
      <c r="A37" s="2" t="str">
        <f t="shared" si="0"/>
        <v/>
      </c>
      <c r="B37" s="52"/>
      <c r="C37" s="52"/>
      <c r="D37" s="52"/>
      <c r="E37" s="53">
        <f>IFERROR(VLOOKUP(D37,Projektteam!$C$13:$G$82,3,FALSE),0)</f>
        <v>0</v>
      </c>
      <c r="F37" s="53">
        <f>IFERROR(VLOOKUP(D37,Projektteam!$C$13:$G$82,5,FALSE),0)</f>
        <v>0</v>
      </c>
      <c r="G37" s="54">
        <f>IFERROR(VLOOKUP(F37,Daten!$A$3:$C$9,3,FALSE),0)</f>
        <v>0</v>
      </c>
      <c r="H37" s="55"/>
      <c r="I37" s="54">
        <f t="shared" si="6"/>
        <v>0</v>
      </c>
      <c r="J37" s="55"/>
      <c r="K37" s="56">
        <f t="shared" si="2"/>
        <v>0</v>
      </c>
      <c r="L37" s="54">
        <f t="shared" si="3"/>
        <v>0</v>
      </c>
      <c r="M37" s="56">
        <f t="shared" si="4"/>
        <v>0</v>
      </c>
    </row>
    <row r="38" spans="1:13" x14ac:dyDescent="0.2">
      <c r="A38" s="2" t="str">
        <f t="shared" si="0"/>
        <v/>
      </c>
      <c r="B38" s="52"/>
      <c r="C38" s="52"/>
      <c r="D38" s="52"/>
      <c r="E38" s="53">
        <f>IFERROR(VLOOKUP(D38,Projektteam!$C$13:$G$82,3,FALSE),0)</f>
        <v>0</v>
      </c>
      <c r="F38" s="53">
        <f>IFERROR(VLOOKUP(D38,Projektteam!$C$13:$G$82,5,FALSE),0)</f>
        <v>0</v>
      </c>
      <c r="G38" s="54">
        <f>IFERROR(VLOOKUP(F38,Daten!$A$3:$C$9,3,FALSE),0)</f>
        <v>0</v>
      </c>
      <c r="H38" s="55"/>
      <c r="I38" s="54">
        <f t="shared" si="6"/>
        <v>0</v>
      </c>
      <c r="J38" s="55"/>
      <c r="K38" s="56">
        <f t="shared" si="2"/>
        <v>0</v>
      </c>
      <c r="L38" s="54">
        <f t="shared" si="3"/>
        <v>0</v>
      </c>
      <c r="M38" s="56">
        <f t="shared" si="4"/>
        <v>0</v>
      </c>
    </row>
    <row r="39" spans="1:13" x14ac:dyDescent="0.2">
      <c r="A39" s="2" t="str">
        <f t="shared" ref="A39:A110" si="7">LEFT(B39,2)</f>
        <v/>
      </c>
      <c r="B39" s="52"/>
      <c r="C39" s="52"/>
      <c r="D39" s="52"/>
      <c r="E39" s="53">
        <f>IFERROR(VLOOKUP(D39,Projektteam!$C$13:$G$82,3,FALSE),0)</f>
        <v>0</v>
      </c>
      <c r="F39" s="53">
        <f>IFERROR(VLOOKUP(D39,Projektteam!$C$13:$G$82,5,FALSE),0)</f>
        <v>0</v>
      </c>
      <c r="G39" s="54">
        <f>IFERROR(VLOOKUP(F39,Daten!$A$3:$C$9,3,FALSE),0)</f>
        <v>0</v>
      </c>
      <c r="H39" s="55"/>
      <c r="I39" s="54">
        <f t="shared" ref="I39:I110" si="8">G39*H39</f>
        <v>0</v>
      </c>
      <c r="J39" s="55"/>
      <c r="K39" s="56">
        <f t="shared" ref="K39:K110" si="9">IFERROR(100/I39*J39,0)</f>
        <v>0</v>
      </c>
      <c r="L39" s="54">
        <f t="shared" ref="L39:L110" si="10">I39-J39</f>
        <v>0</v>
      </c>
      <c r="M39" s="56">
        <f t="shared" ref="M39:M110" si="11">IFERROR(100/I39*L39,0)</f>
        <v>0</v>
      </c>
    </row>
    <row r="40" spans="1:13" x14ac:dyDescent="0.2">
      <c r="A40" s="2" t="str">
        <f t="shared" si="7"/>
        <v/>
      </c>
      <c r="B40" s="52"/>
      <c r="C40" s="52"/>
      <c r="D40" s="52"/>
      <c r="E40" s="53">
        <f>IFERROR(VLOOKUP(D40,Projektteam!$C$13:$G$82,3,FALSE),0)</f>
        <v>0</v>
      </c>
      <c r="F40" s="53">
        <f>IFERROR(VLOOKUP(D40,Projektteam!$C$13:$G$82,5,FALSE),0)</f>
        <v>0</v>
      </c>
      <c r="G40" s="54">
        <f>IFERROR(VLOOKUP(F40,Daten!$A$3:$C$9,3,FALSE),0)</f>
        <v>0</v>
      </c>
      <c r="H40" s="55"/>
      <c r="I40" s="54">
        <f t="shared" si="8"/>
        <v>0</v>
      </c>
      <c r="J40" s="55"/>
      <c r="K40" s="56">
        <f t="shared" si="9"/>
        <v>0</v>
      </c>
      <c r="L40" s="54">
        <f t="shared" si="10"/>
        <v>0</v>
      </c>
      <c r="M40" s="56">
        <f t="shared" si="11"/>
        <v>0</v>
      </c>
    </row>
    <row r="41" spans="1:13" x14ac:dyDescent="0.2">
      <c r="A41" s="2" t="str">
        <f t="shared" si="7"/>
        <v/>
      </c>
      <c r="B41" s="52"/>
      <c r="C41" s="52"/>
      <c r="D41" s="52"/>
      <c r="E41" s="53">
        <f>IFERROR(VLOOKUP(D41,Projektteam!$C$13:$G$82,3,FALSE),0)</f>
        <v>0</v>
      </c>
      <c r="F41" s="53">
        <f>IFERROR(VLOOKUP(D41,Projektteam!$C$13:$G$82,5,FALSE),0)</f>
        <v>0</v>
      </c>
      <c r="G41" s="54">
        <f>IFERROR(VLOOKUP(F41,Daten!$A$3:$C$9,3,FALSE),0)</f>
        <v>0</v>
      </c>
      <c r="H41" s="55"/>
      <c r="I41" s="54">
        <f t="shared" si="8"/>
        <v>0</v>
      </c>
      <c r="J41" s="55"/>
      <c r="K41" s="56">
        <f t="shared" si="9"/>
        <v>0</v>
      </c>
      <c r="L41" s="54">
        <f t="shared" si="10"/>
        <v>0</v>
      </c>
      <c r="M41" s="56">
        <f t="shared" si="11"/>
        <v>0</v>
      </c>
    </row>
    <row r="42" spans="1:13" x14ac:dyDescent="0.2">
      <c r="A42" s="2" t="str">
        <f t="shared" si="7"/>
        <v/>
      </c>
      <c r="B42" s="52"/>
      <c r="C42" s="52"/>
      <c r="D42" s="52"/>
      <c r="E42" s="53">
        <f>IFERROR(VLOOKUP(D42,Projektteam!$C$13:$G$82,3,FALSE),0)</f>
        <v>0</v>
      </c>
      <c r="F42" s="53">
        <f>IFERROR(VLOOKUP(D42,Projektteam!$C$13:$G$82,5,FALSE),0)</f>
        <v>0</v>
      </c>
      <c r="G42" s="54">
        <f>IFERROR(VLOOKUP(F42,Daten!$A$3:$C$9,3,FALSE),0)</f>
        <v>0</v>
      </c>
      <c r="H42" s="55"/>
      <c r="I42" s="54">
        <f t="shared" si="8"/>
        <v>0</v>
      </c>
      <c r="J42" s="55"/>
      <c r="K42" s="56">
        <f t="shared" si="9"/>
        <v>0</v>
      </c>
      <c r="L42" s="54">
        <f t="shared" si="10"/>
        <v>0</v>
      </c>
      <c r="M42" s="56">
        <f t="shared" si="11"/>
        <v>0</v>
      </c>
    </row>
    <row r="43" spans="1:13" x14ac:dyDescent="0.2">
      <c r="A43" s="2" t="str">
        <f t="shared" si="7"/>
        <v/>
      </c>
      <c r="B43" s="52"/>
      <c r="C43" s="52"/>
      <c r="D43" s="52"/>
      <c r="E43" s="53">
        <f>IFERROR(VLOOKUP(D43,Projektteam!$C$13:$G$82,3,FALSE),0)</f>
        <v>0</v>
      </c>
      <c r="F43" s="53">
        <f>IFERROR(VLOOKUP(D43,Projektteam!$C$13:$G$82,5,FALSE),0)</f>
        <v>0</v>
      </c>
      <c r="G43" s="54">
        <f>IFERROR(VLOOKUP(F43,Daten!$A$3:$C$9,3,FALSE),0)</f>
        <v>0</v>
      </c>
      <c r="H43" s="55"/>
      <c r="I43" s="54">
        <f t="shared" si="8"/>
        <v>0</v>
      </c>
      <c r="J43" s="55"/>
      <c r="K43" s="56">
        <f t="shared" si="9"/>
        <v>0</v>
      </c>
      <c r="L43" s="54">
        <f t="shared" si="10"/>
        <v>0</v>
      </c>
      <c r="M43" s="56">
        <f t="shared" si="11"/>
        <v>0</v>
      </c>
    </row>
    <row r="44" spans="1:13" x14ac:dyDescent="0.2">
      <c r="A44" s="2" t="str">
        <f t="shared" si="7"/>
        <v/>
      </c>
      <c r="B44" s="52"/>
      <c r="C44" s="52"/>
      <c r="D44" s="52"/>
      <c r="E44" s="53">
        <f>IFERROR(VLOOKUP(D44,Projektteam!$C$13:$G$82,3,FALSE),0)</f>
        <v>0</v>
      </c>
      <c r="F44" s="53">
        <f>IFERROR(VLOOKUP(D44,Projektteam!$C$13:$G$82,5,FALSE),0)</f>
        <v>0</v>
      </c>
      <c r="G44" s="54">
        <f>IFERROR(VLOOKUP(F44,Daten!$A$3:$C$9,3,FALSE),0)</f>
        <v>0</v>
      </c>
      <c r="H44" s="55"/>
      <c r="I44" s="54">
        <f t="shared" si="8"/>
        <v>0</v>
      </c>
      <c r="J44" s="55"/>
      <c r="K44" s="56">
        <f t="shared" si="9"/>
        <v>0</v>
      </c>
      <c r="L44" s="54">
        <f t="shared" si="10"/>
        <v>0</v>
      </c>
      <c r="M44" s="56">
        <f t="shared" si="11"/>
        <v>0</v>
      </c>
    </row>
    <row r="45" spans="1:13" x14ac:dyDescent="0.2">
      <c r="A45" s="2" t="str">
        <f t="shared" si="7"/>
        <v/>
      </c>
      <c r="B45" s="52"/>
      <c r="C45" s="52"/>
      <c r="D45" s="52"/>
      <c r="E45" s="53">
        <f>IFERROR(VLOOKUP(D45,Projektteam!$C$13:$G$82,3,FALSE),0)</f>
        <v>0</v>
      </c>
      <c r="F45" s="53">
        <f>IFERROR(VLOOKUP(D45,Projektteam!$C$13:$G$82,5,FALSE),0)</f>
        <v>0</v>
      </c>
      <c r="G45" s="54">
        <f>IFERROR(VLOOKUP(F45,Daten!$A$3:$C$9,3,FALSE),0)</f>
        <v>0</v>
      </c>
      <c r="H45" s="55"/>
      <c r="I45" s="54">
        <f t="shared" si="8"/>
        <v>0</v>
      </c>
      <c r="J45" s="55"/>
      <c r="K45" s="56">
        <f t="shared" si="9"/>
        <v>0</v>
      </c>
      <c r="L45" s="54">
        <f t="shared" si="10"/>
        <v>0</v>
      </c>
      <c r="M45" s="56">
        <f t="shared" si="11"/>
        <v>0</v>
      </c>
    </row>
    <row r="46" spans="1:13" x14ac:dyDescent="0.2">
      <c r="A46" s="2" t="str">
        <f t="shared" si="7"/>
        <v/>
      </c>
      <c r="B46" s="52"/>
      <c r="C46" s="52"/>
      <c r="D46" s="52"/>
      <c r="E46" s="53">
        <f>IFERROR(VLOOKUP(D46,Projektteam!$C$13:$G$82,3,FALSE),0)</f>
        <v>0</v>
      </c>
      <c r="F46" s="53">
        <f>IFERROR(VLOOKUP(D46,Projektteam!$C$13:$G$82,5,FALSE),0)</f>
        <v>0</v>
      </c>
      <c r="G46" s="54">
        <f>IFERROR(VLOOKUP(F46,Daten!$A$3:$C$9,3,FALSE),0)</f>
        <v>0</v>
      </c>
      <c r="H46" s="55"/>
      <c r="I46" s="54">
        <f t="shared" si="8"/>
        <v>0</v>
      </c>
      <c r="J46" s="55"/>
      <c r="K46" s="56">
        <f t="shared" si="9"/>
        <v>0</v>
      </c>
      <c r="L46" s="54">
        <f t="shared" si="10"/>
        <v>0</v>
      </c>
      <c r="M46" s="56">
        <f t="shared" si="11"/>
        <v>0</v>
      </c>
    </row>
    <row r="47" spans="1:13" x14ac:dyDescent="0.2">
      <c r="A47" s="2" t="str">
        <f t="shared" si="7"/>
        <v/>
      </c>
      <c r="B47" s="52"/>
      <c r="C47" s="52"/>
      <c r="D47" s="52"/>
      <c r="E47" s="53">
        <f>IFERROR(VLOOKUP(D47,Projektteam!$C$13:$G$82,3,FALSE),0)</f>
        <v>0</v>
      </c>
      <c r="F47" s="53">
        <f>IFERROR(VLOOKUP(D47,Projektteam!$C$13:$G$82,5,FALSE),0)</f>
        <v>0</v>
      </c>
      <c r="G47" s="54">
        <f>IFERROR(VLOOKUP(F47,Daten!$A$3:$C$9,3,FALSE),0)</f>
        <v>0</v>
      </c>
      <c r="H47" s="55"/>
      <c r="I47" s="54">
        <f t="shared" si="8"/>
        <v>0</v>
      </c>
      <c r="J47" s="55"/>
      <c r="K47" s="56">
        <f t="shared" si="9"/>
        <v>0</v>
      </c>
      <c r="L47" s="54">
        <f t="shared" si="10"/>
        <v>0</v>
      </c>
      <c r="M47" s="56">
        <f t="shared" si="11"/>
        <v>0</v>
      </c>
    </row>
    <row r="48" spans="1:13" x14ac:dyDescent="0.2">
      <c r="A48" s="2" t="str">
        <f t="shared" si="7"/>
        <v/>
      </c>
      <c r="B48" s="52"/>
      <c r="C48" s="52"/>
      <c r="D48" s="52"/>
      <c r="E48" s="53">
        <f>IFERROR(VLOOKUP(D48,Projektteam!$C$13:$G$82,3,FALSE),0)</f>
        <v>0</v>
      </c>
      <c r="F48" s="53">
        <f>IFERROR(VLOOKUP(D48,Projektteam!$C$13:$G$82,5,FALSE),0)</f>
        <v>0</v>
      </c>
      <c r="G48" s="54">
        <f>IFERROR(VLOOKUP(F48,Daten!$A$3:$C$9,3,FALSE),0)</f>
        <v>0</v>
      </c>
      <c r="H48" s="55"/>
      <c r="I48" s="54">
        <f t="shared" si="8"/>
        <v>0</v>
      </c>
      <c r="J48" s="55"/>
      <c r="K48" s="56">
        <f t="shared" si="9"/>
        <v>0</v>
      </c>
      <c r="L48" s="54">
        <f t="shared" si="10"/>
        <v>0</v>
      </c>
      <c r="M48" s="56">
        <f t="shared" si="11"/>
        <v>0</v>
      </c>
    </row>
    <row r="49" spans="1:13" x14ac:dyDescent="0.2">
      <c r="A49" s="2" t="str">
        <f t="shared" si="7"/>
        <v/>
      </c>
      <c r="B49" s="52"/>
      <c r="C49" s="52"/>
      <c r="D49" s="52"/>
      <c r="E49" s="53">
        <f>IFERROR(VLOOKUP(D49,Projektteam!$C$13:$G$82,3,FALSE),0)</f>
        <v>0</v>
      </c>
      <c r="F49" s="53">
        <f>IFERROR(VLOOKUP(D49,Projektteam!$C$13:$G$82,5,FALSE),0)</f>
        <v>0</v>
      </c>
      <c r="G49" s="54">
        <f>IFERROR(VLOOKUP(F49,Daten!$A$3:$C$9,3,FALSE),0)</f>
        <v>0</v>
      </c>
      <c r="H49" s="55"/>
      <c r="I49" s="54">
        <f t="shared" si="8"/>
        <v>0</v>
      </c>
      <c r="J49" s="55"/>
      <c r="K49" s="56">
        <f t="shared" si="9"/>
        <v>0</v>
      </c>
      <c r="L49" s="54">
        <f t="shared" si="10"/>
        <v>0</v>
      </c>
      <c r="M49" s="56">
        <f t="shared" si="11"/>
        <v>0</v>
      </c>
    </row>
    <row r="50" spans="1:13" x14ac:dyDescent="0.2">
      <c r="A50" s="2" t="str">
        <f t="shared" si="7"/>
        <v/>
      </c>
      <c r="B50" s="52"/>
      <c r="C50" s="52"/>
      <c r="D50" s="52"/>
      <c r="E50" s="53">
        <f>IFERROR(VLOOKUP(D50,Projektteam!$C$13:$G$82,3,FALSE),0)</f>
        <v>0</v>
      </c>
      <c r="F50" s="53">
        <f>IFERROR(VLOOKUP(D50,Projektteam!$C$13:$G$82,5,FALSE),0)</f>
        <v>0</v>
      </c>
      <c r="G50" s="54">
        <f>IFERROR(VLOOKUP(F50,Daten!$A$3:$C$9,3,FALSE),0)</f>
        <v>0</v>
      </c>
      <c r="H50" s="55"/>
      <c r="I50" s="54">
        <f t="shared" si="8"/>
        <v>0</v>
      </c>
      <c r="J50" s="55"/>
      <c r="K50" s="56">
        <f t="shared" si="9"/>
        <v>0</v>
      </c>
      <c r="L50" s="54">
        <f t="shared" si="10"/>
        <v>0</v>
      </c>
      <c r="M50" s="56">
        <f t="shared" si="11"/>
        <v>0</v>
      </c>
    </row>
    <row r="51" spans="1:13" x14ac:dyDescent="0.2">
      <c r="A51" s="2" t="str">
        <f t="shared" si="7"/>
        <v/>
      </c>
      <c r="B51" s="52"/>
      <c r="C51" s="52"/>
      <c r="D51" s="52"/>
      <c r="E51" s="53">
        <f>IFERROR(VLOOKUP(D51,Projektteam!$C$13:$G$82,3,FALSE),0)</f>
        <v>0</v>
      </c>
      <c r="F51" s="53">
        <f>IFERROR(VLOOKUP(D51,Projektteam!$C$13:$G$82,5,FALSE),0)</f>
        <v>0</v>
      </c>
      <c r="G51" s="54">
        <f>IFERROR(VLOOKUP(F51,Daten!$A$3:$C$9,3,FALSE),0)</f>
        <v>0</v>
      </c>
      <c r="H51" s="55"/>
      <c r="I51" s="54">
        <f t="shared" si="8"/>
        <v>0</v>
      </c>
      <c r="J51" s="55"/>
      <c r="K51" s="56">
        <f t="shared" si="9"/>
        <v>0</v>
      </c>
      <c r="L51" s="54">
        <f t="shared" si="10"/>
        <v>0</v>
      </c>
      <c r="M51" s="56">
        <f t="shared" si="11"/>
        <v>0</v>
      </c>
    </row>
    <row r="52" spans="1:13" x14ac:dyDescent="0.2">
      <c r="A52" s="2" t="str">
        <f t="shared" si="7"/>
        <v/>
      </c>
      <c r="B52" s="52"/>
      <c r="C52" s="52"/>
      <c r="D52" s="52"/>
      <c r="E52" s="53">
        <f>IFERROR(VLOOKUP(D52,Projektteam!$C$13:$G$82,3,FALSE),0)</f>
        <v>0</v>
      </c>
      <c r="F52" s="53">
        <f>IFERROR(VLOOKUP(D52,Projektteam!$C$13:$G$82,5,FALSE),0)</f>
        <v>0</v>
      </c>
      <c r="G52" s="54">
        <f>IFERROR(VLOOKUP(F52,Daten!$A$3:$C$9,3,FALSE),0)</f>
        <v>0</v>
      </c>
      <c r="H52" s="55"/>
      <c r="I52" s="54">
        <f t="shared" si="8"/>
        <v>0</v>
      </c>
      <c r="J52" s="55"/>
      <c r="K52" s="56">
        <f t="shared" si="9"/>
        <v>0</v>
      </c>
      <c r="L52" s="54">
        <f t="shared" si="10"/>
        <v>0</v>
      </c>
      <c r="M52" s="56">
        <f t="shared" si="11"/>
        <v>0</v>
      </c>
    </row>
    <row r="53" spans="1:13" x14ac:dyDescent="0.2">
      <c r="A53" s="2" t="str">
        <f t="shared" si="7"/>
        <v/>
      </c>
      <c r="B53" s="52"/>
      <c r="C53" s="52"/>
      <c r="D53" s="52"/>
      <c r="E53" s="53">
        <f>IFERROR(VLOOKUP(D53,Projektteam!$C$13:$G$82,3,FALSE),0)</f>
        <v>0</v>
      </c>
      <c r="F53" s="53">
        <f>IFERROR(VLOOKUP(D53,Projektteam!$C$13:$G$82,5,FALSE),0)</f>
        <v>0</v>
      </c>
      <c r="G53" s="54">
        <f>IFERROR(VLOOKUP(F53,Daten!$A$3:$C$9,3,FALSE),0)</f>
        <v>0</v>
      </c>
      <c r="H53" s="55"/>
      <c r="I53" s="54">
        <f t="shared" si="8"/>
        <v>0</v>
      </c>
      <c r="J53" s="55"/>
      <c r="K53" s="56">
        <f t="shared" si="9"/>
        <v>0</v>
      </c>
      <c r="L53" s="54">
        <f t="shared" si="10"/>
        <v>0</v>
      </c>
      <c r="M53" s="56">
        <f t="shared" si="11"/>
        <v>0</v>
      </c>
    </row>
    <row r="54" spans="1:13" x14ac:dyDescent="0.2">
      <c r="A54" s="2" t="str">
        <f t="shared" si="7"/>
        <v/>
      </c>
      <c r="B54" s="52"/>
      <c r="C54" s="52"/>
      <c r="D54" s="52"/>
      <c r="E54" s="53">
        <f>IFERROR(VLOOKUP(D54,Projektteam!$C$13:$G$82,3,FALSE),0)</f>
        <v>0</v>
      </c>
      <c r="F54" s="53">
        <f>IFERROR(VLOOKUP(D54,Projektteam!$C$13:$G$82,5,FALSE),0)</f>
        <v>0</v>
      </c>
      <c r="G54" s="54">
        <f>IFERROR(VLOOKUP(F54,Daten!$A$3:$C$9,3,FALSE),0)</f>
        <v>0</v>
      </c>
      <c r="H54" s="55"/>
      <c r="I54" s="54">
        <f t="shared" si="8"/>
        <v>0</v>
      </c>
      <c r="J54" s="55"/>
      <c r="K54" s="56">
        <f t="shared" si="9"/>
        <v>0</v>
      </c>
      <c r="L54" s="54">
        <f t="shared" si="10"/>
        <v>0</v>
      </c>
      <c r="M54" s="56">
        <f t="shared" si="11"/>
        <v>0</v>
      </c>
    </row>
    <row r="55" spans="1:13" x14ac:dyDescent="0.2">
      <c r="A55" s="2" t="str">
        <f t="shared" si="7"/>
        <v/>
      </c>
      <c r="B55" s="52"/>
      <c r="C55" s="52"/>
      <c r="D55" s="52"/>
      <c r="E55" s="53">
        <f>IFERROR(VLOOKUP(D55,Projektteam!$C$13:$G$82,3,FALSE),0)</f>
        <v>0</v>
      </c>
      <c r="F55" s="53">
        <f>IFERROR(VLOOKUP(D55,Projektteam!$C$13:$G$82,5,FALSE),0)</f>
        <v>0</v>
      </c>
      <c r="G55" s="54">
        <f>IFERROR(VLOOKUP(F55,Daten!$A$3:$C$9,3,FALSE),0)</f>
        <v>0</v>
      </c>
      <c r="H55" s="55"/>
      <c r="I55" s="54">
        <f t="shared" si="8"/>
        <v>0</v>
      </c>
      <c r="J55" s="55"/>
      <c r="K55" s="56">
        <f t="shared" si="9"/>
        <v>0</v>
      </c>
      <c r="L55" s="54">
        <f t="shared" si="10"/>
        <v>0</v>
      </c>
      <c r="M55" s="56">
        <f t="shared" si="11"/>
        <v>0</v>
      </c>
    </row>
    <row r="56" spans="1:13" x14ac:dyDescent="0.2">
      <c r="A56" s="2" t="str">
        <f t="shared" si="7"/>
        <v/>
      </c>
      <c r="B56" s="52"/>
      <c r="C56" s="52"/>
      <c r="D56" s="52"/>
      <c r="E56" s="53">
        <f>IFERROR(VLOOKUP(D56,Projektteam!$C$13:$G$82,3,FALSE),0)</f>
        <v>0</v>
      </c>
      <c r="F56" s="53">
        <f>IFERROR(VLOOKUP(D56,Projektteam!$C$13:$G$82,5,FALSE),0)</f>
        <v>0</v>
      </c>
      <c r="G56" s="54">
        <f>IFERROR(VLOOKUP(F56,Daten!$A$3:$C$9,3,FALSE),0)</f>
        <v>0</v>
      </c>
      <c r="H56" s="55"/>
      <c r="I56" s="54">
        <f t="shared" si="8"/>
        <v>0</v>
      </c>
      <c r="J56" s="55"/>
      <c r="K56" s="56">
        <f t="shared" si="9"/>
        <v>0</v>
      </c>
      <c r="L56" s="54">
        <f t="shared" si="10"/>
        <v>0</v>
      </c>
      <c r="M56" s="56">
        <f t="shared" si="11"/>
        <v>0</v>
      </c>
    </row>
    <row r="57" spans="1:13" x14ac:dyDescent="0.2">
      <c r="A57" s="2" t="str">
        <f t="shared" si="7"/>
        <v/>
      </c>
      <c r="B57" s="52"/>
      <c r="C57" s="52"/>
      <c r="D57" s="52"/>
      <c r="E57" s="53">
        <f>IFERROR(VLOOKUP(D57,Projektteam!$C$13:$G$82,3,FALSE),0)</f>
        <v>0</v>
      </c>
      <c r="F57" s="53">
        <f>IFERROR(VLOOKUP(D57,Projektteam!$C$13:$G$82,5,FALSE),0)</f>
        <v>0</v>
      </c>
      <c r="G57" s="54">
        <f>IFERROR(VLOOKUP(F57,Daten!$A$3:$C$9,3,FALSE),0)</f>
        <v>0</v>
      </c>
      <c r="H57" s="55"/>
      <c r="I57" s="54">
        <f t="shared" si="8"/>
        <v>0</v>
      </c>
      <c r="J57" s="55"/>
      <c r="K57" s="56">
        <f t="shared" si="9"/>
        <v>0</v>
      </c>
      <c r="L57" s="54">
        <f t="shared" si="10"/>
        <v>0</v>
      </c>
      <c r="M57" s="56">
        <f t="shared" si="11"/>
        <v>0</v>
      </c>
    </row>
    <row r="58" spans="1:13" x14ac:dyDescent="0.2">
      <c r="A58" s="2" t="str">
        <f t="shared" si="7"/>
        <v/>
      </c>
      <c r="B58" s="52"/>
      <c r="C58" s="52"/>
      <c r="D58" s="52"/>
      <c r="E58" s="53">
        <f>IFERROR(VLOOKUP(D58,Projektteam!$C$13:$G$82,3,FALSE),0)</f>
        <v>0</v>
      </c>
      <c r="F58" s="53">
        <f>IFERROR(VLOOKUP(D58,Projektteam!$C$13:$G$82,5,FALSE),0)</f>
        <v>0</v>
      </c>
      <c r="G58" s="54">
        <f>IFERROR(VLOOKUP(F58,Daten!$A$3:$C$9,3,FALSE),0)</f>
        <v>0</v>
      </c>
      <c r="H58" s="55"/>
      <c r="I58" s="54">
        <f t="shared" si="8"/>
        <v>0</v>
      </c>
      <c r="J58" s="55"/>
      <c r="K58" s="56">
        <f t="shared" si="9"/>
        <v>0</v>
      </c>
      <c r="L58" s="54">
        <f t="shared" si="10"/>
        <v>0</v>
      </c>
      <c r="M58" s="56">
        <f t="shared" si="11"/>
        <v>0</v>
      </c>
    </row>
    <row r="59" spans="1:13" x14ac:dyDescent="0.2">
      <c r="A59" s="2" t="str">
        <f t="shared" si="7"/>
        <v/>
      </c>
      <c r="B59" s="52"/>
      <c r="C59" s="52"/>
      <c r="D59" s="52"/>
      <c r="E59" s="53">
        <f>IFERROR(VLOOKUP(D59,Projektteam!$C$13:$G$82,3,FALSE),0)</f>
        <v>0</v>
      </c>
      <c r="F59" s="53">
        <f>IFERROR(VLOOKUP(D59,Projektteam!$C$13:$G$82,5,FALSE),0)</f>
        <v>0</v>
      </c>
      <c r="G59" s="54">
        <f>IFERROR(VLOOKUP(F59,Daten!$A$3:$C$9,3,FALSE),0)</f>
        <v>0</v>
      </c>
      <c r="H59" s="55"/>
      <c r="I59" s="54">
        <f t="shared" si="8"/>
        <v>0</v>
      </c>
      <c r="J59" s="55"/>
      <c r="K59" s="56">
        <f t="shared" si="9"/>
        <v>0</v>
      </c>
      <c r="L59" s="54">
        <f t="shared" si="10"/>
        <v>0</v>
      </c>
      <c r="M59" s="56">
        <f t="shared" si="11"/>
        <v>0</v>
      </c>
    </row>
    <row r="60" spans="1:13" x14ac:dyDescent="0.2">
      <c r="A60" s="2" t="str">
        <f t="shared" ref="A60:A69" si="12">LEFT(B60,2)</f>
        <v/>
      </c>
      <c r="B60" s="52"/>
      <c r="C60" s="52"/>
      <c r="D60" s="52"/>
      <c r="E60" s="53">
        <f>IFERROR(VLOOKUP(D60,Projektteam!$C$13:$G$82,3,FALSE),0)</f>
        <v>0</v>
      </c>
      <c r="F60" s="53">
        <f>IFERROR(VLOOKUP(D60,Projektteam!$C$13:$G$82,5,FALSE),0)</f>
        <v>0</v>
      </c>
      <c r="G60" s="54">
        <f>IFERROR(VLOOKUP(F60,Daten!$A$3:$C$9,3,FALSE),0)</f>
        <v>0</v>
      </c>
      <c r="H60" s="55"/>
      <c r="I60" s="54">
        <f t="shared" ref="I60:I69" si="13">G60*H60</f>
        <v>0</v>
      </c>
      <c r="J60" s="55"/>
      <c r="K60" s="56">
        <f t="shared" ref="K60:K69" si="14">IFERROR(100/I60*J60,0)</f>
        <v>0</v>
      </c>
      <c r="L60" s="54">
        <f t="shared" ref="L60:L69" si="15">I60-J60</f>
        <v>0</v>
      </c>
      <c r="M60" s="56">
        <f t="shared" ref="M60:M69" si="16">IFERROR(100/I60*L60,0)</f>
        <v>0</v>
      </c>
    </row>
    <row r="61" spans="1:13" x14ac:dyDescent="0.2">
      <c r="A61" s="2" t="str">
        <f t="shared" si="12"/>
        <v/>
      </c>
      <c r="B61" s="52"/>
      <c r="C61" s="52"/>
      <c r="D61" s="52"/>
      <c r="E61" s="53">
        <f>IFERROR(VLOOKUP(D61,Projektteam!$C$13:$G$82,3,FALSE),0)</f>
        <v>0</v>
      </c>
      <c r="F61" s="53">
        <f>IFERROR(VLOOKUP(D61,Projektteam!$C$13:$G$82,5,FALSE),0)</f>
        <v>0</v>
      </c>
      <c r="G61" s="54">
        <f>IFERROR(VLOOKUP(F61,Daten!$A$3:$C$9,3,FALSE),0)</f>
        <v>0</v>
      </c>
      <c r="H61" s="55"/>
      <c r="I61" s="54">
        <f t="shared" si="13"/>
        <v>0</v>
      </c>
      <c r="J61" s="55"/>
      <c r="K61" s="56">
        <f t="shared" si="14"/>
        <v>0</v>
      </c>
      <c r="L61" s="54">
        <f t="shared" si="15"/>
        <v>0</v>
      </c>
      <c r="M61" s="56">
        <f t="shared" si="16"/>
        <v>0</v>
      </c>
    </row>
    <row r="62" spans="1:13" x14ac:dyDescent="0.2">
      <c r="A62" s="2" t="str">
        <f t="shared" si="12"/>
        <v/>
      </c>
      <c r="B62" s="52"/>
      <c r="C62" s="52"/>
      <c r="D62" s="52"/>
      <c r="E62" s="53">
        <f>IFERROR(VLOOKUP(D62,Projektteam!$C$13:$G$82,3,FALSE),0)</f>
        <v>0</v>
      </c>
      <c r="F62" s="53">
        <f>IFERROR(VLOOKUP(D62,Projektteam!$C$13:$G$82,5,FALSE),0)</f>
        <v>0</v>
      </c>
      <c r="G62" s="54">
        <f>IFERROR(VLOOKUP(F62,Daten!$A$3:$C$9,3,FALSE),0)</f>
        <v>0</v>
      </c>
      <c r="H62" s="55"/>
      <c r="I62" s="54">
        <f t="shared" si="13"/>
        <v>0</v>
      </c>
      <c r="J62" s="55"/>
      <c r="K62" s="56">
        <f t="shared" si="14"/>
        <v>0</v>
      </c>
      <c r="L62" s="54">
        <f t="shared" si="15"/>
        <v>0</v>
      </c>
      <c r="M62" s="56">
        <f t="shared" si="16"/>
        <v>0</v>
      </c>
    </row>
    <row r="63" spans="1:13" x14ac:dyDescent="0.2">
      <c r="A63" s="2" t="str">
        <f t="shared" si="12"/>
        <v/>
      </c>
      <c r="B63" s="52"/>
      <c r="C63" s="52"/>
      <c r="D63" s="52"/>
      <c r="E63" s="53">
        <f>IFERROR(VLOOKUP(D63,Projektteam!$C$13:$G$82,3,FALSE),0)</f>
        <v>0</v>
      </c>
      <c r="F63" s="53">
        <f>IFERROR(VLOOKUP(D63,Projektteam!$C$13:$G$82,5,FALSE),0)</f>
        <v>0</v>
      </c>
      <c r="G63" s="54">
        <f>IFERROR(VLOOKUP(F63,Daten!$A$3:$C$9,3,FALSE),0)</f>
        <v>0</v>
      </c>
      <c r="H63" s="55"/>
      <c r="I63" s="54">
        <f t="shared" si="13"/>
        <v>0</v>
      </c>
      <c r="J63" s="55"/>
      <c r="K63" s="56">
        <f t="shared" si="14"/>
        <v>0</v>
      </c>
      <c r="L63" s="54">
        <f t="shared" si="15"/>
        <v>0</v>
      </c>
      <c r="M63" s="56">
        <f t="shared" si="16"/>
        <v>0</v>
      </c>
    </row>
    <row r="64" spans="1:13" x14ac:dyDescent="0.2">
      <c r="A64" s="2" t="str">
        <f t="shared" si="12"/>
        <v/>
      </c>
      <c r="B64" s="52"/>
      <c r="C64" s="52"/>
      <c r="D64" s="52"/>
      <c r="E64" s="53">
        <f>IFERROR(VLOOKUP(D64,Projektteam!$C$13:$G$82,3,FALSE),0)</f>
        <v>0</v>
      </c>
      <c r="F64" s="53">
        <f>IFERROR(VLOOKUP(D64,Projektteam!$C$13:$G$82,5,FALSE),0)</f>
        <v>0</v>
      </c>
      <c r="G64" s="54">
        <f>IFERROR(VLOOKUP(F64,Daten!$A$3:$C$9,3,FALSE),0)</f>
        <v>0</v>
      </c>
      <c r="H64" s="55"/>
      <c r="I64" s="54">
        <f t="shared" si="13"/>
        <v>0</v>
      </c>
      <c r="J64" s="55"/>
      <c r="K64" s="56">
        <f t="shared" si="14"/>
        <v>0</v>
      </c>
      <c r="L64" s="54">
        <f t="shared" si="15"/>
        <v>0</v>
      </c>
      <c r="M64" s="56">
        <f t="shared" si="16"/>
        <v>0</v>
      </c>
    </row>
    <row r="65" spans="1:13" x14ac:dyDescent="0.2">
      <c r="A65" s="2" t="str">
        <f t="shared" si="12"/>
        <v/>
      </c>
      <c r="B65" s="52"/>
      <c r="C65" s="52"/>
      <c r="D65" s="52"/>
      <c r="E65" s="53">
        <f>IFERROR(VLOOKUP(D65,Projektteam!$C$13:$G$82,3,FALSE),0)</f>
        <v>0</v>
      </c>
      <c r="F65" s="53">
        <f>IFERROR(VLOOKUP(D65,Projektteam!$C$13:$G$82,5,FALSE),0)</f>
        <v>0</v>
      </c>
      <c r="G65" s="54">
        <f>IFERROR(VLOOKUP(F65,Daten!$A$3:$C$9,3,FALSE),0)</f>
        <v>0</v>
      </c>
      <c r="H65" s="55"/>
      <c r="I65" s="54">
        <f t="shared" si="13"/>
        <v>0</v>
      </c>
      <c r="J65" s="55"/>
      <c r="K65" s="56">
        <f t="shared" si="14"/>
        <v>0</v>
      </c>
      <c r="L65" s="54">
        <f t="shared" si="15"/>
        <v>0</v>
      </c>
      <c r="M65" s="56">
        <f t="shared" si="16"/>
        <v>0</v>
      </c>
    </row>
    <row r="66" spans="1:13" x14ac:dyDescent="0.2">
      <c r="A66" s="2" t="str">
        <f t="shared" si="12"/>
        <v/>
      </c>
      <c r="B66" s="52"/>
      <c r="C66" s="52"/>
      <c r="D66" s="52"/>
      <c r="E66" s="53">
        <f>IFERROR(VLOOKUP(D66,Projektteam!$C$13:$G$82,3,FALSE),0)</f>
        <v>0</v>
      </c>
      <c r="F66" s="53">
        <f>IFERROR(VLOOKUP(D66,Projektteam!$C$13:$G$82,5,FALSE),0)</f>
        <v>0</v>
      </c>
      <c r="G66" s="54">
        <f>IFERROR(VLOOKUP(F66,Daten!$A$3:$C$9,3,FALSE),0)</f>
        <v>0</v>
      </c>
      <c r="H66" s="55"/>
      <c r="I66" s="54">
        <f t="shared" si="13"/>
        <v>0</v>
      </c>
      <c r="J66" s="55"/>
      <c r="K66" s="56">
        <f t="shared" si="14"/>
        <v>0</v>
      </c>
      <c r="L66" s="54">
        <f t="shared" si="15"/>
        <v>0</v>
      </c>
      <c r="M66" s="56">
        <f t="shared" si="16"/>
        <v>0</v>
      </c>
    </row>
    <row r="67" spans="1:13" x14ac:dyDescent="0.2">
      <c r="A67" s="2" t="str">
        <f t="shared" si="12"/>
        <v/>
      </c>
      <c r="B67" s="52"/>
      <c r="C67" s="52"/>
      <c r="D67" s="52"/>
      <c r="E67" s="53">
        <f>IFERROR(VLOOKUP(D67,Projektteam!$C$13:$G$82,3,FALSE),0)</f>
        <v>0</v>
      </c>
      <c r="F67" s="53">
        <f>IFERROR(VLOOKUP(D67,Projektteam!$C$13:$G$82,5,FALSE),0)</f>
        <v>0</v>
      </c>
      <c r="G67" s="54">
        <f>IFERROR(VLOOKUP(F67,Daten!$A$3:$C$9,3,FALSE),0)</f>
        <v>0</v>
      </c>
      <c r="H67" s="55"/>
      <c r="I67" s="54">
        <f t="shared" si="13"/>
        <v>0</v>
      </c>
      <c r="J67" s="55"/>
      <c r="K67" s="56">
        <f t="shared" si="14"/>
        <v>0</v>
      </c>
      <c r="L67" s="54">
        <f t="shared" si="15"/>
        <v>0</v>
      </c>
      <c r="M67" s="56">
        <f t="shared" si="16"/>
        <v>0</v>
      </c>
    </row>
    <row r="68" spans="1:13" x14ac:dyDescent="0.2">
      <c r="A68" s="2" t="str">
        <f t="shared" si="12"/>
        <v/>
      </c>
      <c r="B68" s="52"/>
      <c r="C68" s="52"/>
      <c r="D68" s="52"/>
      <c r="E68" s="53">
        <f>IFERROR(VLOOKUP(D68,Projektteam!$C$13:$G$82,3,FALSE),0)</f>
        <v>0</v>
      </c>
      <c r="F68" s="53">
        <f>IFERROR(VLOOKUP(D68,Projektteam!$C$13:$G$82,5,FALSE),0)</f>
        <v>0</v>
      </c>
      <c r="G68" s="54">
        <f>IFERROR(VLOOKUP(F68,Daten!$A$3:$C$9,3,FALSE),0)</f>
        <v>0</v>
      </c>
      <c r="H68" s="55"/>
      <c r="I68" s="54">
        <f t="shared" si="13"/>
        <v>0</v>
      </c>
      <c r="J68" s="55"/>
      <c r="K68" s="56">
        <f t="shared" si="14"/>
        <v>0</v>
      </c>
      <c r="L68" s="54">
        <f t="shared" si="15"/>
        <v>0</v>
      </c>
      <c r="M68" s="56">
        <f t="shared" si="16"/>
        <v>0</v>
      </c>
    </row>
    <row r="69" spans="1:13" x14ac:dyDescent="0.2">
      <c r="A69" s="2" t="str">
        <f t="shared" si="12"/>
        <v/>
      </c>
      <c r="B69" s="52"/>
      <c r="C69" s="52"/>
      <c r="D69" s="52"/>
      <c r="E69" s="53">
        <f>IFERROR(VLOOKUP(D69,Projektteam!$C$13:$G$82,3,FALSE),0)</f>
        <v>0</v>
      </c>
      <c r="F69" s="53">
        <f>IFERROR(VLOOKUP(D69,Projektteam!$C$13:$G$82,5,FALSE),0)</f>
        <v>0</v>
      </c>
      <c r="G69" s="54">
        <f>IFERROR(VLOOKUP(F69,Daten!$A$3:$C$9,3,FALSE),0)</f>
        <v>0</v>
      </c>
      <c r="H69" s="55"/>
      <c r="I69" s="54">
        <f t="shared" si="13"/>
        <v>0</v>
      </c>
      <c r="J69" s="55"/>
      <c r="K69" s="56">
        <f t="shared" si="14"/>
        <v>0</v>
      </c>
      <c r="L69" s="54">
        <f t="shared" si="15"/>
        <v>0</v>
      </c>
      <c r="M69" s="56">
        <f t="shared" si="16"/>
        <v>0</v>
      </c>
    </row>
    <row r="70" spans="1:13" x14ac:dyDescent="0.2">
      <c r="A70" s="2" t="str">
        <f t="shared" si="7"/>
        <v/>
      </c>
      <c r="B70" s="52"/>
      <c r="C70" s="52"/>
      <c r="D70" s="52"/>
      <c r="E70" s="53">
        <f>IFERROR(VLOOKUP(D70,Projektteam!$C$13:$G$82,3,FALSE),0)</f>
        <v>0</v>
      </c>
      <c r="F70" s="53">
        <f>IFERROR(VLOOKUP(D70,Projektteam!$C$13:$G$82,5,FALSE),0)</f>
        <v>0</v>
      </c>
      <c r="G70" s="54">
        <f>IFERROR(VLOOKUP(F70,Daten!$A$3:$C$9,3,FALSE),0)</f>
        <v>0</v>
      </c>
      <c r="H70" s="55"/>
      <c r="I70" s="54">
        <f t="shared" si="8"/>
        <v>0</v>
      </c>
      <c r="J70" s="55"/>
      <c r="K70" s="56">
        <f t="shared" si="9"/>
        <v>0</v>
      </c>
      <c r="L70" s="54">
        <f t="shared" si="10"/>
        <v>0</v>
      </c>
      <c r="M70" s="56">
        <f t="shared" si="11"/>
        <v>0</v>
      </c>
    </row>
    <row r="71" spans="1:13" x14ac:dyDescent="0.2">
      <c r="A71" s="2" t="str">
        <f t="shared" si="7"/>
        <v/>
      </c>
      <c r="B71" s="52"/>
      <c r="C71" s="52"/>
      <c r="D71" s="52"/>
      <c r="E71" s="53">
        <f>IFERROR(VLOOKUP(D71,Projektteam!$C$13:$G$82,3,FALSE),0)</f>
        <v>0</v>
      </c>
      <c r="F71" s="53">
        <f>IFERROR(VLOOKUP(D71,Projektteam!$C$13:$G$82,5,FALSE),0)</f>
        <v>0</v>
      </c>
      <c r="G71" s="54">
        <f>IFERROR(VLOOKUP(F71,Daten!$A$3:$C$9,3,FALSE),0)</f>
        <v>0</v>
      </c>
      <c r="H71" s="55"/>
      <c r="I71" s="54">
        <f t="shared" si="8"/>
        <v>0</v>
      </c>
      <c r="J71" s="55"/>
      <c r="K71" s="56">
        <f t="shared" si="9"/>
        <v>0</v>
      </c>
      <c r="L71" s="54">
        <f t="shared" si="10"/>
        <v>0</v>
      </c>
      <c r="M71" s="56">
        <f t="shared" si="11"/>
        <v>0</v>
      </c>
    </row>
    <row r="72" spans="1:13" x14ac:dyDescent="0.2">
      <c r="A72" s="2" t="str">
        <f t="shared" si="7"/>
        <v/>
      </c>
      <c r="B72" s="52"/>
      <c r="C72" s="52"/>
      <c r="D72" s="52"/>
      <c r="E72" s="53">
        <f>IFERROR(VLOOKUP(D72,Projektteam!$C$13:$G$82,3,FALSE),0)</f>
        <v>0</v>
      </c>
      <c r="F72" s="53">
        <f>IFERROR(VLOOKUP(D72,Projektteam!$C$13:$G$82,5,FALSE),0)</f>
        <v>0</v>
      </c>
      <c r="G72" s="54">
        <f>IFERROR(VLOOKUP(F72,Daten!$A$3:$C$9,3,FALSE),0)</f>
        <v>0</v>
      </c>
      <c r="H72" s="55"/>
      <c r="I72" s="54">
        <f t="shared" si="8"/>
        <v>0</v>
      </c>
      <c r="J72" s="55"/>
      <c r="K72" s="56">
        <f t="shared" si="9"/>
        <v>0</v>
      </c>
      <c r="L72" s="54">
        <f t="shared" si="10"/>
        <v>0</v>
      </c>
      <c r="M72" s="56">
        <f t="shared" si="11"/>
        <v>0</v>
      </c>
    </row>
    <row r="73" spans="1:13" x14ac:dyDescent="0.2">
      <c r="A73" s="2" t="str">
        <f t="shared" si="7"/>
        <v/>
      </c>
      <c r="B73" s="52"/>
      <c r="C73" s="52"/>
      <c r="D73" s="52"/>
      <c r="E73" s="53">
        <f>IFERROR(VLOOKUP(D73,Projektteam!$C$13:$G$82,3,FALSE),0)</f>
        <v>0</v>
      </c>
      <c r="F73" s="53">
        <f>IFERROR(VLOOKUP(D73,Projektteam!$C$13:$G$82,5,FALSE),0)</f>
        <v>0</v>
      </c>
      <c r="G73" s="54">
        <f>IFERROR(VLOOKUP(F73,Daten!$A$3:$C$9,3,FALSE),0)</f>
        <v>0</v>
      </c>
      <c r="H73" s="55"/>
      <c r="I73" s="54">
        <f t="shared" si="8"/>
        <v>0</v>
      </c>
      <c r="J73" s="55"/>
      <c r="K73" s="56">
        <f t="shared" si="9"/>
        <v>0</v>
      </c>
      <c r="L73" s="54">
        <f t="shared" si="10"/>
        <v>0</v>
      </c>
      <c r="M73" s="56">
        <f t="shared" si="11"/>
        <v>0</v>
      </c>
    </row>
    <row r="74" spans="1:13" x14ac:dyDescent="0.2">
      <c r="A74" s="2" t="str">
        <f t="shared" si="7"/>
        <v/>
      </c>
      <c r="B74" s="52"/>
      <c r="C74" s="52"/>
      <c r="D74" s="52"/>
      <c r="E74" s="53">
        <f>IFERROR(VLOOKUP(D74,Projektteam!$C$13:$G$82,3,FALSE),0)</f>
        <v>0</v>
      </c>
      <c r="F74" s="53">
        <f>IFERROR(VLOOKUP(D74,Projektteam!$C$13:$G$82,5,FALSE),0)</f>
        <v>0</v>
      </c>
      <c r="G74" s="54">
        <f>IFERROR(VLOOKUP(F74,Daten!$A$3:$C$9,3,FALSE),0)</f>
        <v>0</v>
      </c>
      <c r="H74" s="55"/>
      <c r="I74" s="54">
        <f t="shared" si="8"/>
        <v>0</v>
      </c>
      <c r="J74" s="55"/>
      <c r="K74" s="56">
        <f t="shared" si="9"/>
        <v>0</v>
      </c>
      <c r="L74" s="54">
        <f t="shared" si="10"/>
        <v>0</v>
      </c>
      <c r="M74" s="56">
        <f t="shared" si="11"/>
        <v>0</v>
      </c>
    </row>
    <row r="75" spans="1:13" x14ac:dyDescent="0.2">
      <c r="A75" s="2" t="str">
        <f t="shared" si="7"/>
        <v/>
      </c>
      <c r="B75" s="52"/>
      <c r="C75" s="52"/>
      <c r="D75" s="52"/>
      <c r="E75" s="53">
        <f>IFERROR(VLOOKUP(D75,Projektteam!$C$13:$G$82,3,FALSE),0)</f>
        <v>0</v>
      </c>
      <c r="F75" s="53">
        <f>IFERROR(VLOOKUP(D75,Projektteam!$C$13:$G$82,5,FALSE),0)</f>
        <v>0</v>
      </c>
      <c r="G75" s="54">
        <f>IFERROR(VLOOKUP(F75,Daten!$A$3:$C$9,3,FALSE),0)</f>
        <v>0</v>
      </c>
      <c r="H75" s="55"/>
      <c r="I75" s="54">
        <f t="shared" si="8"/>
        <v>0</v>
      </c>
      <c r="J75" s="55"/>
      <c r="K75" s="56">
        <f t="shared" si="9"/>
        <v>0</v>
      </c>
      <c r="L75" s="54">
        <f t="shared" si="10"/>
        <v>0</v>
      </c>
      <c r="M75" s="56">
        <f t="shared" si="11"/>
        <v>0</v>
      </c>
    </row>
    <row r="76" spans="1:13" x14ac:dyDescent="0.2">
      <c r="A76" s="2" t="str">
        <f t="shared" si="7"/>
        <v/>
      </c>
      <c r="B76" s="52"/>
      <c r="C76" s="52"/>
      <c r="D76" s="52"/>
      <c r="E76" s="53">
        <f>IFERROR(VLOOKUP(D76,Projektteam!$C$13:$G$82,3,FALSE),0)</f>
        <v>0</v>
      </c>
      <c r="F76" s="53">
        <f>IFERROR(VLOOKUP(D76,Projektteam!$C$13:$G$82,5,FALSE),0)</f>
        <v>0</v>
      </c>
      <c r="G76" s="54">
        <f>IFERROR(VLOOKUP(F76,Daten!$A$3:$C$9,3,FALSE),0)</f>
        <v>0</v>
      </c>
      <c r="H76" s="55"/>
      <c r="I76" s="54">
        <f t="shared" si="8"/>
        <v>0</v>
      </c>
      <c r="J76" s="55"/>
      <c r="K76" s="56">
        <f t="shared" si="9"/>
        <v>0</v>
      </c>
      <c r="L76" s="54">
        <f t="shared" si="10"/>
        <v>0</v>
      </c>
      <c r="M76" s="56">
        <f t="shared" si="11"/>
        <v>0</v>
      </c>
    </row>
    <row r="77" spans="1:13" x14ac:dyDescent="0.2">
      <c r="A77" s="2" t="str">
        <f t="shared" si="7"/>
        <v/>
      </c>
      <c r="B77" s="52"/>
      <c r="C77" s="52"/>
      <c r="D77" s="52"/>
      <c r="E77" s="53">
        <f>IFERROR(VLOOKUP(D77,Projektteam!$C$13:$G$82,3,FALSE),0)</f>
        <v>0</v>
      </c>
      <c r="F77" s="53">
        <f>IFERROR(VLOOKUP(D77,Projektteam!$C$13:$G$82,5,FALSE),0)</f>
        <v>0</v>
      </c>
      <c r="G77" s="54">
        <f>IFERROR(VLOOKUP(F77,Daten!$A$3:$C$9,3,FALSE),0)</f>
        <v>0</v>
      </c>
      <c r="H77" s="55"/>
      <c r="I77" s="54">
        <f t="shared" si="8"/>
        <v>0</v>
      </c>
      <c r="J77" s="55"/>
      <c r="K77" s="56">
        <f t="shared" si="9"/>
        <v>0</v>
      </c>
      <c r="L77" s="54">
        <f t="shared" si="10"/>
        <v>0</v>
      </c>
      <c r="M77" s="56">
        <f t="shared" si="11"/>
        <v>0</v>
      </c>
    </row>
    <row r="78" spans="1:13" x14ac:dyDescent="0.2">
      <c r="A78" s="2" t="str">
        <f t="shared" si="7"/>
        <v/>
      </c>
      <c r="B78" s="52"/>
      <c r="C78" s="52"/>
      <c r="D78" s="52"/>
      <c r="E78" s="53">
        <f>IFERROR(VLOOKUP(D78,Projektteam!$C$13:$G$82,3,FALSE),0)</f>
        <v>0</v>
      </c>
      <c r="F78" s="53">
        <f>IFERROR(VLOOKUP(D78,Projektteam!$C$13:$G$82,5,FALSE),0)</f>
        <v>0</v>
      </c>
      <c r="G78" s="54">
        <f>IFERROR(VLOOKUP(F78,Daten!$A$3:$C$9,3,FALSE),0)</f>
        <v>0</v>
      </c>
      <c r="H78" s="55"/>
      <c r="I78" s="54">
        <f t="shared" si="8"/>
        <v>0</v>
      </c>
      <c r="J78" s="55"/>
      <c r="K78" s="56">
        <f t="shared" si="9"/>
        <v>0</v>
      </c>
      <c r="L78" s="54">
        <f t="shared" si="10"/>
        <v>0</v>
      </c>
      <c r="M78" s="56">
        <f t="shared" si="11"/>
        <v>0</v>
      </c>
    </row>
    <row r="79" spans="1:13" x14ac:dyDescent="0.2">
      <c r="A79" s="2" t="str">
        <f t="shared" si="7"/>
        <v/>
      </c>
      <c r="B79" s="52"/>
      <c r="C79" s="52"/>
      <c r="D79" s="52"/>
      <c r="E79" s="53">
        <f>IFERROR(VLOOKUP(D79,Projektteam!$C$13:$G$82,3,FALSE),0)</f>
        <v>0</v>
      </c>
      <c r="F79" s="53">
        <f>IFERROR(VLOOKUP(D79,Projektteam!$C$13:$G$82,5,FALSE),0)</f>
        <v>0</v>
      </c>
      <c r="G79" s="54">
        <f>IFERROR(VLOOKUP(F79,Daten!$A$3:$C$9,3,FALSE),0)</f>
        <v>0</v>
      </c>
      <c r="H79" s="55"/>
      <c r="I79" s="54">
        <f t="shared" si="8"/>
        <v>0</v>
      </c>
      <c r="J79" s="55"/>
      <c r="K79" s="56">
        <f t="shared" si="9"/>
        <v>0</v>
      </c>
      <c r="L79" s="54">
        <f t="shared" si="10"/>
        <v>0</v>
      </c>
      <c r="M79" s="56">
        <f t="shared" si="11"/>
        <v>0</v>
      </c>
    </row>
    <row r="80" spans="1:13" x14ac:dyDescent="0.2">
      <c r="A80" s="2" t="str">
        <f t="shared" si="7"/>
        <v/>
      </c>
      <c r="B80" s="52"/>
      <c r="C80" s="52"/>
      <c r="D80" s="52"/>
      <c r="E80" s="53">
        <f>IFERROR(VLOOKUP(D80,Projektteam!$C$13:$G$82,3,FALSE),0)</f>
        <v>0</v>
      </c>
      <c r="F80" s="53">
        <f>IFERROR(VLOOKUP(D80,Projektteam!$C$13:$G$82,5,FALSE),0)</f>
        <v>0</v>
      </c>
      <c r="G80" s="54">
        <f>IFERROR(VLOOKUP(F80,Daten!$A$3:$C$9,3,FALSE),0)</f>
        <v>0</v>
      </c>
      <c r="H80" s="55"/>
      <c r="I80" s="54">
        <f t="shared" si="8"/>
        <v>0</v>
      </c>
      <c r="J80" s="55"/>
      <c r="K80" s="56">
        <f t="shared" si="9"/>
        <v>0</v>
      </c>
      <c r="L80" s="54">
        <f t="shared" si="10"/>
        <v>0</v>
      </c>
      <c r="M80" s="56">
        <f t="shared" si="11"/>
        <v>0</v>
      </c>
    </row>
    <row r="81" spans="1:13" x14ac:dyDescent="0.2">
      <c r="A81" s="2" t="str">
        <f t="shared" si="7"/>
        <v/>
      </c>
      <c r="B81" s="52"/>
      <c r="C81" s="52"/>
      <c r="D81" s="52"/>
      <c r="E81" s="53">
        <f>IFERROR(VLOOKUP(D81,Projektteam!$C$13:$G$82,3,FALSE),0)</f>
        <v>0</v>
      </c>
      <c r="F81" s="53">
        <f>IFERROR(VLOOKUP(D81,Projektteam!$C$13:$G$82,5,FALSE),0)</f>
        <v>0</v>
      </c>
      <c r="G81" s="54">
        <f>IFERROR(VLOOKUP(F81,Daten!$A$3:$C$9,3,FALSE),0)</f>
        <v>0</v>
      </c>
      <c r="H81" s="55"/>
      <c r="I81" s="54">
        <f t="shared" si="8"/>
        <v>0</v>
      </c>
      <c r="J81" s="55"/>
      <c r="K81" s="56">
        <f t="shared" si="9"/>
        <v>0</v>
      </c>
      <c r="L81" s="54">
        <f t="shared" si="10"/>
        <v>0</v>
      </c>
      <c r="M81" s="56">
        <f t="shared" si="11"/>
        <v>0</v>
      </c>
    </row>
    <row r="82" spans="1:13" x14ac:dyDescent="0.2">
      <c r="A82" s="2" t="str">
        <f t="shared" si="7"/>
        <v/>
      </c>
      <c r="B82" s="52"/>
      <c r="C82" s="52"/>
      <c r="D82" s="52"/>
      <c r="E82" s="53">
        <f>IFERROR(VLOOKUP(D82,Projektteam!$C$13:$G$82,3,FALSE),0)</f>
        <v>0</v>
      </c>
      <c r="F82" s="53">
        <f>IFERROR(VLOOKUP(D82,Projektteam!$C$13:$G$82,5,FALSE),0)</f>
        <v>0</v>
      </c>
      <c r="G82" s="54">
        <f>IFERROR(VLOOKUP(F82,Daten!$A$3:$C$9,3,FALSE),0)</f>
        <v>0</v>
      </c>
      <c r="H82" s="55"/>
      <c r="I82" s="54">
        <f t="shared" si="8"/>
        <v>0</v>
      </c>
      <c r="J82" s="55"/>
      <c r="K82" s="56">
        <f t="shared" si="9"/>
        <v>0</v>
      </c>
      <c r="L82" s="54">
        <f t="shared" si="10"/>
        <v>0</v>
      </c>
      <c r="M82" s="56">
        <f t="shared" si="11"/>
        <v>0</v>
      </c>
    </row>
    <row r="83" spans="1:13" x14ac:dyDescent="0.2">
      <c r="A83" s="2" t="str">
        <f t="shared" ref="A83:A105" si="17">LEFT(B83,2)</f>
        <v/>
      </c>
      <c r="B83" s="52"/>
      <c r="C83" s="52"/>
      <c r="D83" s="52"/>
      <c r="E83" s="53">
        <f>IFERROR(VLOOKUP(D83,Projektteam!$C$13:$G$82,3,FALSE),0)</f>
        <v>0</v>
      </c>
      <c r="F83" s="53">
        <f>IFERROR(VLOOKUP(D83,Projektteam!$C$13:$G$82,5,FALSE),0)</f>
        <v>0</v>
      </c>
      <c r="G83" s="54">
        <f>IFERROR(VLOOKUP(F83,Daten!$A$3:$C$9,3,FALSE),0)</f>
        <v>0</v>
      </c>
      <c r="H83" s="55"/>
      <c r="I83" s="54">
        <f t="shared" ref="I83:I105" si="18">G83*H83</f>
        <v>0</v>
      </c>
      <c r="J83" s="55"/>
      <c r="K83" s="56">
        <f t="shared" ref="K83:K105" si="19">IFERROR(100/I83*J83,0)</f>
        <v>0</v>
      </c>
      <c r="L83" s="54">
        <f t="shared" ref="L83:L105" si="20">I83-J83</f>
        <v>0</v>
      </c>
      <c r="M83" s="56">
        <f t="shared" ref="M83:M105" si="21">IFERROR(100/I83*L83,0)</f>
        <v>0</v>
      </c>
    </row>
    <row r="84" spans="1:13" x14ac:dyDescent="0.2">
      <c r="A84" s="2" t="str">
        <f t="shared" si="17"/>
        <v/>
      </c>
      <c r="B84" s="52"/>
      <c r="C84" s="52"/>
      <c r="D84" s="52"/>
      <c r="E84" s="53">
        <f>IFERROR(VLOOKUP(D84,Projektteam!$C$13:$G$82,3,FALSE),0)</f>
        <v>0</v>
      </c>
      <c r="F84" s="53">
        <f>IFERROR(VLOOKUP(D84,Projektteam!$C$13:$G$82,5,FALSE),0)</f>
        <v>0</v>
      </c>
      <c r="G84" s="54">
        <f>IFERROR(VLOOKUP(F84,Daten!$A$3:$C$9,3,FALSE),0)</f>
        <v>0</v>
      </c>
      <c r="H84" s="55"/>
      <c r="I84" s="54">
        <f t="shared" si="18"/>
        <v>0</v>
      </c>
      <c r="J84" s="55"/>
      <c r="K84" s="56">
        <f t="shared" si="19"/>
        <v>0</v>
      </c>
      <c r="L84" s="54">
        <f t="shared" si="20"/>
        <v>0</v>
      </c>
      <c r="M84" s="56">
        <f t="shared" si="21"/>
        <v>0</v>
      </c>
    </row>
    <row r="85" spans="1:13" x14ac:dyDescent="0.2">
      <c r="A85" s="2" t="str">
        <f t="shared" si="17"/>
        <v/>
      </c>
      <c r="B85" s="52"/>
      <c r="C85" s="52"/>
      <c r="D85" s="52"/>
      <c r="E85" s="53">
        <f>IFERROR(VLOOKUP(D85,Projektteam!$C$13:$G$82,3,FALSE),0)</f>
        <v>0</v>
      </c>
      <c r="F85" s="53">
        <f>IFERROR(VLOOKUP(D85,Projektteam!$C$13:$G$82,5,FALSE),0)</f>
        <v>0</v>
      </c>
      <c r="G85" s="54">
        <f>IFERROR(VLOOKUP(F85,Daten!$A$3:$C$9,3,FALSE),0)</f>
        <v>0</v>
      </c>
      <c r="H85" s="55"/>
      <c r="I85" s="54">
        <f t="shared" si="18"/>
        <v>0</v>
      </c>
      <c r="J85" s="55"/>
      <c r="K85" s="56">
        <f t="shared" si="19"/>
        <v>0</v>
      </c>
      <c r="L85" s="54">
        <f t="shared" si="20"/>
        <v>0</v>
      </c>
      <c r="M85" s="56">
        <f t="shared" si="21"/>
        <v>0</v>
      </c>
    </row>
    <row r="86" spans="1:13" x14ac:dyDescent="0.2">
      <c r="A86" s="2" t="str">
        <f t="shared" si="17"/>
        <v/>
      </c>
      <c r="B86" s="52"/>
      <c r="C86" s="52"/>
      <c r="D86" s="52"/>
      <c r="E86" s="53">
        <f>IFERROR(VLOOKUP(D86,Projektteam!$C$13:$G$82,3,FALSE),0)</f>
        <v>0</v>
      </c>
      <c r="F86" s="53">
        <f>IFERROR(VLOOKUP(D86,Projektteam!$C$13:$G$82,5,FALSE),0)</f>
        <v>0</v>
      </c>
      <c r="G86" s="54">
        <f>IFERROR(VLOOKUP(F86,Daten!$A$3:$C$9,3,FALSE),0)</f>
        <v>0</v>
      </c>
      <c r="H86" s="55"/>
      <c r="I86" s="54">
        <f t="shared" si="18"/>
        <v>0</v>
      </c>
      <c r="J86" s="55"/>
      <c r="K86" s="56">
        <f t="shared" si="19"/>
        <v>0</v>
      </c>
      <c r="L86" s="54">
        <f t="shared" si="20"/>
        <v>0</v>
      </c>
      <c r="M86" s="56">
        <f t="shared" si="21"/>
        <v>0</v>
      </c>
    </row>
    <row r="87" spans="1:13" x14ac:dyDescent="0.2">
      <c r="A87" s="2" t="str">
        <f t="shared" si="17"/>
        <v/>
      </c>
      <c r="B87" s="52"/>
      <c r="C87" s="52"/>
      <c r="D87" s="52"/>
      <c r="E87" s="53">
        <f>IFERROR(VLOOKUP(D87,Projektteam!$C$13:$G$82,3,FALSE),0)</f>
        <v>0</v>
      </c>
      <c r="F87" s="53">
        <f>IFERROR(VLOOKUP(D87,Projektteam!$C$13:$G$82,5,FALSE),0)</f>
        <v>0</v>
      </c>
      <c r="G87" s="54">
        <f>IFERROR(VLOOKUP(F87,Daten!$A$3:$C$9,3,FALSE),0)</f>
        <v>0</v>
      </c>
      <c r="H87" s="55"/>
      <c r="I87" s="54">
        <f t="shared" si="18"/>
        <v>0</v>
      </c>
      <c r="J87" s="55"/>
      <c r="K87" s="56">
        <f t="shared" si="19"/>
        <v>0</v>
      </c>
      <c r="L87" s="54">
        <f t="shared" si="20"/>
        <v>0</v>
      </c>
      <c r="M87" s="56">
        <f t="shared" si="21"/>
        <v>0</v>
      </c>
    </row>
    <row r="88" spans="1:13" x14ac:dyDescent="0.2">
      <c r="A88" s="2" t="str">
        <f t="shared" si="17"/>
        <v/>
      </c>
      <c r="B88" s="52"/>
      <c r="C88" s="52"/>
      <c r="D88" s="52"/>
      <c r="E88" s="53">
        <f>IFERROR(VLOOKUP(D88,Projektteam!$C$13:$G$82,3,FALSE),0)</f>
        <v>0</v>
      </c>
      <c r="F88" s="53">
        <f>IFERROR(VLOOKUP(D88,Projektteam!$C$13:$G$82,5,FALSE),0)</f>
        <v>0</v>
      </c>
      <c r="G88" s="54">
        <f>IFERROR(VLOOKUP(F88,Daten!$A$3:$C$9,3,FALSE),0)</f>
        <v>0</v>
      </c>
      <c r="H88" s="55"/>
      <c r="I88" s="54">
        <f t="shared" si="18"/>
        <v>0</v>
      </c>
      <c r="J88" s="55"/>
      <c r="K88" s="56">
        <f t="shared" si="19"/>
        <v>0</v>
      </c>
      <c r="L88" s="54">
        <f t="shared" si="20"/>
        <v>0</v>
      </c>
      <c r="M88" s="56">
        <f t="shared" si="21"/>
        <v>0</v>
      </c>
    </row>
    <row r="89" spans="1:13" x14ac:dyDescent="0.2">
      <c r="A89" s="2" t="str">
        <f t="shared" si="17"/>
        <v/>
      </c>
      <c r="B89" s="52"/>
      <c r="C89" s="52"/>
      <c r="D89" s="52"/>
      <c r="E89" s="53">
        <f>IFERROR(VLOOKUP(D89,Projektteam!$C$13:$G$82,3,FALSE),0)</f>
        <v>0</v>
      </c>
      <c r="F89" s="53">
        <f>IFERROR(VLOOKUP(D89,Projektteam!$C$13:$G$82,5,FALSE),0)</f>
        <v>0</v>
      </c>
      <c r="G89" s="54">
        <f>IFERROR(VLOOKUP(F89,Daten!$A$3:$C$9,3,FALSE),0)</f>
        <v>0</v>
      </c>
      <c r="H89" s="55"/>
      <c r="I89" s="54">
        <f t="shared" si="18"/>
        <v>0</v>
      </c>
      <c r="J89" s="55"/>
      <c r="K89" s="56">
        <f t="shared" si="19"/>
        <v>0</v>
      </c>
      <c r="L89" s="54">
        <f t="shared" si="20"/>
        <v>0</v>
      </c>
      <c r="M89" s="56">
        <f t="shared" si="21"/>
        <v>0</v>
      </c>
    </row>
    <row r="90" spans="1:13" x14ac:dyDescent="0.2">
      <c r="A90" s="2" t="str">
        <f t="shared" si="17"/>
        <v/>
      </c>
      <c r="B90" s="52"/>
      <c r="C90" s="52"/>
      <c r="D90" s="52"/>
      <c r="E90" s="53">
        <f>IFERROR(VLOOKUP(D90,Projektteam!$C$13:$G$82,3,FALSE),0)</f>
        <v>0</v>
      </c>
      <c r="F90" s="53">
        <f>IFERROR(VLOOKUP(D90,Projektteam!$C$13:$G$82,5,FALSE),0)</f>
        <v>0</v>
      </c>
      <c r="G90" s="54">
        <f>IFERROR(VLOOKUP(F90,Daten!$A$3:$C$9,3,FALSE),0)</f>
        <v>0</v>
      </c>
      <c r="H90" s="55"/>
      <c r="I90" s="54">
        <f t="shared" si="18"/>
        <v>0</v>
      </c>
      <c r="J90" s="55"/>
      <c r="K90" s="56">
        <f t="shared" si="19"/>
        <v>0</v>
      </c>
      <c r="L90" s="54">
        <f t="shared" si="20"/>
        <v>0</v>
      </c>
      <c r="M90" s="56">
        <f t="shared" si="21"/>
        <v>0</v>
      </c>
    </row>
    <row r="91" spans="1:13" x14ac:dyDescent="0.2">
      <c r="A91" s="2" t="str">
        <f t="shared" si="17"/>
        <v/>
      </c>
      <c r="B91" s="52"/>
      <c r="C91" s="52"/>
      <c r="D91" s="52"/>
      <c r="E91" s="53">
        <f>IFERROR(VLOOKUP(D91,Projektteam!$C$13:$G$82,3,FALSE),0)</f>
        <v>0</v>
      </c>
      <c r="F91" s="53">
        <f>IFERROR(VLOOKUP(D91,Projektteam!$C$13:$G$82,5,FALSE),0)</f>
        <v>0</v>
      </c>
      <c r="G91" s="54">
        <f>IFERROR(VLOOKUP(F91,Daten!$A$3:$C$9,3,FALSE),0)</f>
        <v>0</v>
      </c>
      <c r="H91" s="55"/>
      <c r="I91" s="54">
        <f t="shared" si="18"/>
        <v>0</v>
      </c>
      <c r="J91" s="55"/>
      <c r="K91" s="56">
        <f t="shared" si="19"/>
        <v>0</v>
      </c>
      <c r="L91" s="54">
        <f t="shared" si="20"/>
        <v>0</v>
      </c>
      <c r="M91" s="56">
        <f t="shared" si="21"/>
        <v>0</v>
      </c>
    </row>
    <row r="92" spans="1:13" x14ac:dyDescent="0.2">
      <c r="A92" s="2" t="str">
        <f t="shared" si="17"/>
        <v/>
      </c>
      <c r="B92" s="52"/>
      <c r="C92" s="52"/>
      <c r="D92" s="52"/>
      <c r="E92" s="53">
        <f>IFERROR(VLOOKUP(D92,Projektteam!$C$13:$G$82,3,FALSE),0)</f>
        <v>0</v>
      </c>
      <c r="F92" s="53">
        <f>IFERROR(VLOOKUP(D92,Projektteam!$C$13:$G$82,5,FALSE),0)</f>
        <v>0</v>
      </c>
      <c r="G92" s="54">
        <f>IFERROR(VLOOKUP(F92,Daten!$A$3:$C$9,3,FALSE),0)</f>
        <v>0</v>
      </c>
      <c r="H92" s="55"/>
      <c r="I92" s="54">
        <f t="shared" si="18"/>
        <v>0</v>
      </c>
      <c r="J92" s="55"/>
      <c r="K92" s="56">
        <f t="shared" si="19"/>
        <v>0</v>
      </c>
      <c r="L92" s="54">
        <f t="shared" si="20"/>
        <v>0</v>
      </c>
      <c r="M92" s="56">
        <f t="shared" si="21"/>
        <v>0</v>
      </c>
    </row>
    <row r="93" spans="1:13" x14ac:dyDescent="0.2">
      <c r="A93" s="2" t="str">
        <f t="shared" si="17"/>
        <v/>
      </c>
      <c r="B93" s="52"/>
      <c r="C93" s="52"/>
      <c r="D93" s="52"/>
      <c r="E93" s="53">
        <f>IFERROR(VLOOKUP(D93,Projektteam!$C$13:$G$82,3,FALSE),0)</f>
        <v>0</v>
      </c>
      <c r="F93" s="53">
        <f>IFERROR(VLOOKUP(D93,Projektteam!$C$13:$G$82,5,FALSE),0)</f>
        <v>0</v>
      </c>
      <c r="G93" s="54">
        <f>IFERROR(VLOOKUP(F93,Daten!$A$3:$C$9,3,FALSE),0)</f>
        <v>0</v>
      </c>
      <c r="H93" s="55"/>
      <c r="I93" s="54">
        <f t="shared" si="18"/>
        <v>0</v>
      </c>
      <c r="J93" s="55"/>
      <c r="K93" s="56">
        <f t="shared" si="19"/>
        <v>0</v>
      </c>
      <c r="L93" s="54">
        <f t="shared" si="20"/>
        <v>0</v>
      </c>
      <c r="M93" s="56">
        <f t="shared" si="21"/>
        <v>0</v>
      </c>
    </row>
    <row r="94" spans="1:13" x14ac:dyDescent="0.2">
      <c r="A94" s="2" t="str">
        <f t="shared" si="17"/>
        <v/>
      </c>
      <c r="B94" s="52"/>
      <c r="C94" s="52"/>
      <c r="D94" s="52"/>
      <c r="E94" s="53">
        <f>IFERROR(VLOOKUP(D94,Projektteam!$C$13:$G$82,3,FALSE),0)</f>
        <v>0</v>
      </c>
      <c r="F94" s="53">
        <f>IFERROR(VLOOKUP(D94,Projektteam!$C$13:$G$82,5,FALSE),0)</f>
        <v>0</v>
      </c>
      <c r="G94" s="54">
        <f>IFERROR(VLOOKUP(F94,Daten!$A$3:$C$9,3,FALSE),0)</f>
        <v>0</v>
      </c>
      <c r="H94" s="55"/>
      <c r="I94" s="54">
        <f t="shared" si="18"/>
        <v>0</v>
      </c>
      <c r="J94" s="55"/>
      <c r="K94" s="56">
        <f t="shared" si="19"/>
        <v>0</v>
      </c>
      <c r="L94" s="54">
        <f t="shared" si="20"/>
        <v>0</v>
      </c>
      <c r="M94" s="56">
        <f t="shared" si="21"/>
        <v>0</v>
      </c>
    </row>
    <row r="95" spans="1:13" x14ac:dyDescent="0.2">
      <c r="A95" s="2" t="str">
        <f t="shared" si="17"/>
        <v/>
      </c>
      <c r="B95" s="52"/>
      <c r="C95" s="52"/>
      <c r="D95" s="52"/>
      <c r="E95" s="53">
        <f>IFERROR(VLOOKUP(D95,Projektteam!$C$13:$G$82,3,FALSE),0)</f>
        <v>0</v>
      </c>
      <c r="F95" s="53">
        <f>IFERROR(VLOOKUP(D95,Projektteam!$C$13:$G$82,5,FALSE),0)</f>
        <v>0</v>
      </c>
      <c r="G95" s="54">
        <f>IFERROR(VLOOKUP(F95,Daten!$A$3:$C$9,3,FALSE),0)</f>
        <v>0</v>
      </c>
      <c r="H95" s="55"/>
      <c r="I95" s="54">
        <f t="shared" si="18"/>
        <v>0</v>
      </c>
      <c r="J95" s="55"/>
      <c r="K95" s="56">
        <f t="shared" si="19"/>
        <v>0</v>
      </c>
      <c r="L95" s="54">
        <f t="shared" si="20"/>
        <v>0</v>
      </c>
      <c r="M95" s="56">
        <f t="shared" si="21"/>
        <v>0</v>
      </c>
    </row>
    <row r="96" spans="1:13" x14ac:dyDescent="0.2">
      <c r="A96" s="2" t="str">
        <f t="shared" si="17"/>
        <v/>
      </c>
      <c r="B96" s="52"/>
      <c r="C96" s="52"/>
      <c r="D96" s="52"/>
      <c r="E96" s="53">
        <f>IFERROR(VLOOKUP(D96,Projektteam!$C$13:$G$82,3,FALSE),0)</f>
        <v>0</v>
      </c>
      <c r="F96" s="53">
        <f>IFERROR(VLOOKUP(D96,Projektteam!$C$13:$G$82,5,FALSE),0)</f>
        <v>0</v>
      </c>
      <c r="G96" s="54">
        <f>IFERROR(VLOOKUP(F96,Daten!$A$3:$C$9,3,FALSE),0)</f>
        <v>0</v>
      </c>
      <c r="H96" s="55"/>
      <c r="I96" s="54">
        <f t="shared" si="18"/>
        <v>0</v>
      </c>
      <c r="J96" s="55"/>
      <c r="K96" s="56">
        <f t="shared" si="19"/>
        <v>0</v>
      </c>
      <c r="L96" s="54">
        <f t="shared" si="20"/>
        <v>0</v>
      </c>
      <c r="M96" s="56">
        <f t="shared" si="21"/>
        <v>0</v>
      </c>
    </row>
    <row r="97" spans="1:13" x14ac:dyDescent="0.2">
      <c r="A97" s="2" t="str">
        <f t="shared" si="17"/>
        <v/>
      </c>
      <c r="B97" s="52"/>
      <c r="C97" s="52"/>
      <c r="D97" s="52"/>
      <c r="E97" s="53">
        <f>IFERROR(VLOOKUP(D97,Projektteam!$C$13:$G$82,3,FALSE),0)</f>
        <v>0</v>
      </c>
      <c r="F97" s="53">
        <f>IFERROR(VLOOKUP(D97,Projektteam!$C$13:$G$82,5,FALSE),0)</f>
        <v>0</v>
      </c>
      <c r="G97" s="54">
        <f>IFERROR(VLOOKUP(F97,Daten!$A$3:$C$9,3,FALSE),0)</f>
        <v>0</v>
      </c>
      <c r="H97" s="55"/>
      <c r="I97" s="54">
        <f t="shared" si="18"/>
        <v>0</v>
      </c>
      <c r="J97" s="55"/>
      <c r="K97" s="56">
        <f t="shared" si="19"/>
        <v>0</v>
      </c>
      <c r="L97" s="54">
        <f t="shared" si="20"/>
        <v>0</v>
      </c>
      <c r="M97" s="56">
        <f t="shared" si="21"/>
        <v>0</v>
      </c>
    </row>
    <row r="98" spans="1:13" x14ac:dyDescent="0.2">
      <c r="A98" s="2" t="str">
        <f t="shared" si="17"/>
        <v/>
      </c>
      <c r="B98" s="52"/>
      <c r="C98" s="52"/>
      <c r="D98" s="52"/>
      <c r="E98" s="53">
        <f>IFERROR(VLOOKUP(D98,Projektteam!$C$13:$G$82,3,FALSE),0)</f>
        <v>0</v>
      </c>
      <c r="F98" s="53">
        <f>IFERROR(VLOOKUP(D98,Projektteam!$C$13:$G$82,5,FALSE),0)</f>
        <v>0</v>
      </c>
      <c r="G98" s="54">
        <f>IFERROR(VLOOKUP(F98,Daten!$A$3:$C$9,3,FALSE),0)</f>
        <v>0</v>
      </c>
      <c r="H98" s="55"/>
      <c r="I98" s="54">
        <f t="shared" si="18"/>
        <v>0</v>
      </c>
      <c r="J98" s="55"/>
      <c r="K98" s="56">
        <f t="shared" si="19"/>
        <v>0</v>
      </c>
      <c r="L98" s="54">
        <f t="shared" si="20"/>
        <v>0</v>
      </c>
      <c r="M98" s="56">
        <f t="shared" si="21"/>
        <v>0</v>
      </c>
    </row>
    <row r="99" spans="1:13" x14ac:dyDescent="0.2">
      <c r="A99" s="2" t="str">
        <f t="shared" si="17"/>
        <v/>
      </c>
      <c r="B99" s="52"/>
      <c r="C99" s="52"/>
      <c r="D99" s="52"/>
      <c r="E99" s="53">
        <f>IFERROR(VLOOKUP(D99,Projektteam!$C$13:$G$82,3,FALSE),0)</f>
        <v>0</v>
      </c>
      <c r="F99" s="53">
        <f>IFERROR(VLOOKUP(D99,Projektteam!$C$13:$G$82,5,FALSE),0)</f>
        <v>0</v>
      </c>
      <c r="G99" s="54">
        <f>IFERROR(VLOOKUP(F99,Daten!$A$3:$C$9,3,FALSE),0)</f>
        <v>0</v>
      </c>
      <c r="H99" s="55"/>
      <c r="I99" s="54">
        <f t="shared" si="18"/>
        <v>0</v>
      </c>
      <c r="J99" s="55"/>
      <c r="K99" s="56">
        <f t="shared" si="19"/>
        <v>0</v>
      </c>
      <c r="L99" s="54">
        <f t="shared" si="20"/>
        <v>0</v>
      </c>
      <c r="M99" s="56">
        <f t="shared" si="21"/>
        <v>0</v>
      </c>
    </row>
    <row r="100" spans="1:13" x14ac:dyDescent="0.2">
      <c r="A100" s="2" t="str">
        <f t="shared" si="17"/>
        <v/>
      </c>
      <c r="B100" s="52"/>
      <c r="C100" s="52"/>
      <c r="D100" s="52"/>
      <c r="E100" s="53">
        <f>IFERROR(VLOOKUP(D100,Projektteam!$C$13:$G$82,3,FALSE),0)</f>
        <v>0</v>
      </c>
      <c r="F100" s="53">
        <f>IFERROR(VLOOKUP(D100,Projektteam!$C$13:$G$82,5,FALSE),0)</f>
        <v>0</v>
      </c>
      <c r="G100" s="54">
        <f>IFERROR(VLOOKUP(F100,Daten!$A$3:$C$9,3,FALSE),0)</f>
        <v>0</v>
      </c>
      <c r="H100" s="55"/>
      <c r="I100" s="54">
        <f t="shared" si="18"/>
        <v>0</v>
      </c>
      <c r="J100" s="55"/>
      <c r="K100" s="56">
        <f t="shared" si="19"/>
        <v>0</v>
      </c>
      <c r="L100" s="54">
        <f t="shared" si="20"/>
        <v>0</v>
      </c>
      <c r="M100" s="56">
        <f t="shared" si="21"/>
        <v>0</v>
      </c>
    </row>
    <row r="101" spans="1:13" x14ac:dyDescent="0.2">
      <c r="A101" s="2" t="str">
        <f t="shared" si="17"/>
        <v/>
      </c>
      <c r="B101" s="52"/>
      <c r="C101" s="52"/>
      <c r="D101" s="52"/>
      <c r="E101" s="53">
        <f>IFERROR(VLOOKUP(D101,Projektteam!$C$13:$G$82,3,FALSE),0)</f>
        <v>0</v>
      </c>
      <c r="F101" s="53">
        <f>IFERROR(VLOOKUP(D101,Projektteam!$C$13:$G$82,5,FALSE),0)</f>
        <v>0</v>
      </c>
      <c r="G101" s="54">
        <f>IFERROR(VLOOKUP(F101,Daten!$A$3:$C$9,3,FALSE),0)</f>
        <v>0</v>
      </c>
      <c r="H101" s="55"/>
      <c r="I101" s="54">
        <f t="shared" si="18"/>
        <v>0</v>
      </c>
      <c r="J101" s="55"/>
      <c r="K101" s="56">
        <f t="shared" si="19"/>
        <v>0</v>
      </c>
      <c r="L101" s="54">
        <f t="shared" si="20"/>
        <v>0</v>
      </c>
      <c r="M101" s="56">
        <f t="shared" si="21"/>
        <v>0</v>
      </c>
    </row>
    <row r="102" spans="1:13" x14ac:dyDescent="0.2">
      <c r="A102" s="2" t="str">
        <f t="shared" si="17"/>
        <v/>
      </c>
      <c r="B102" s="52"/>
      <c r="C102" s="52"/>
      <c r="D102" s="52"/>
      <c r="E102" s="53">
        <f>IFERROR(VLOOKUP(D102,Projektteam!$C$13:$G$82,3,FALSE),0)</f>
        <v>0</v>
      </c>
      <c r="F102" s="53">
        <f>IFERROR(VLOOKUP(D102,Projektteam!$C$13:$G$82,5,FALSE),0)</f>
        <v>0</v>
      </c>
      <c r="G102" s="54">
        <f>IFERROR(VLOOKUP(F102,Daten!$A$3:$C$9,3,FALSE),0)</f>
        <v>0</v>
      </c>
      <c r="H102" s="55"/>
      <c r="I102" s="54">
        <f t="shared" si="18"/>
        <v>0</v>
      </c>
      <c r="J102" s="55"/>
      <c r="K102" s="56">
        <f t="shared" si="19"/>
        <v>0</v>
      </c>
      <c r="L102" s="54">
        <f t="shared" si="20"/>
        <v>0</v>
      </c>
      <c r="M102" s="56">
        <f t="shared" si="21"/>
        <v>0</v>
      </c>
    </row>
    <row r="103" spans="1:13" x14ac:dyDescent="0.2">
      <c r="A103" s="2" t="str">
        <f t="shared" si="17"/>
        <v/>
      </c>
      <c r="B103" s="52"/>
      <c r="C103" s="52"/>
      <c r="D103" s="52"/>
      <c r="E103" s="53">
        <f>IFERROR(VLOOKUP(D103,Projektteam!$C$13:$G$82,3,FALSE),0)</f>
        <v>0</v>
      </c>
      <c r="F103" s="53">
        <f>IFERROR(VLOOKUP(D103,Projektteam!$C$13:$G$82,5,FALSE),0)</f>
        <v>0</v>
      </c>
      <c r="G103" s="54">
        <f>IFERROR(VLOOKUP(F103,Daten!$A$3:$C$9,3,FALSE),0)</f>
        <v>0</v>
      </c>
      <c r="H103" s="55"/>
      <c r="I103" s="54">
        <f t="shared" si="18"/>
        <v>0</v>
      </c>
      <c r="J103" s="55"/>
      <c r="K103" s="56">
        <f t="shared" si="19"/>
        <v>0</v>
      </c>
      <c r="L103" s="54">
        <f t="shared" si="20"/>
        <v>0</v>
      </c>
      <c r="M103" s="56">
        <f t="shared" si="21"/>
        <v>0</v>
      </c>
    </row>
    <row r="104" spans="1:13" x14ac:dyDescent="0.2">
      <c r="A104" s="2" t="str">
        <f t="shared" si="17"/>
        <v/>
      </c>
      <c r="B104" s="52"/>
      <c r="C104" s="52"/>
      <c r="D104" s="52"/>
      <c r="E104" s="53">
        <f>IFERROR(VLOOKUP(D104,Projektteam!$C$13:$G$82,3,FALSE),0)</f>
        <v>0</v>
      </c>
      <c r="F104" s="53">
        <f>IFERROR(VLOOKUP(D104,Projektteam!$C$13:$G$82,5,FALSE),0)</f>
        <v>0</v>
      </c>
      <c r="G104" s="54">
        <f>IFERROR(VLOOKUP(F104,Daten!$A$3:$C$9,3,FALSE),0)</f>
        <v>0</v>
      </c>
      <c r="H104" s="55"/>
      <c r="I104" s="54">
        <f t="shared" si="18"/>
        <v>0</v>
      </c>
      <c r="J104" s="55"/>
      <c r="K104" s="56">
        <f t="shared" si="19"/>
        <v>0</v>
      </c>
      <c r="L104" s="54">
        <f t="shared" si="20"/>
        <v>0</v>
      </c>
      <c r="M104" s="56">
        <f t="shared" si="21"/>
        <v>0</v>
      </c>
    </row>
    <row r="105" spans="1:13" x14ac:dyDescent="0.2">
      <c r="A105" s="2" t="str">
        <f t="shared" si="17"/>
        <v/>
      </c>
      <c r="B105" s="52"/>
      <c r="C105" s="52"/>
      <c r="D105" s="52"/>
      <c r="E105" s="53">
        <f>IFERROR(VLOOKUP(D105,Projektteam!$C$13:$G$82,3,FALSE),0)</f>
        <v>0</v>
      </c>
      <c r="F105" s="53">
        <f>IFERROR(VLOOKUP(D105,Projektteam!$C$13:$G$82,5,FALSE),0)</f>
        <v>0</v>
      </c>
      <c r="G105" s="54">
        <f>IFERROR(VLOOKUP(F105,Daten!$A$3:$C$9,3,FALSE),0)</f>
        <v>0</v>
      </c>
      <c r="H105" s="55"/>
      <c r="I105" s="54">
        <f t="shared" si="18"/>
        <v>0</v>
      </c>
      <c r="J105" s="55"/>
      <c r="K105" s="56">
        <f t="shared" si="19"/>
        <v>0</v>
      </c>
      <c r="L105" s="54">
        <f t="shared" si="20"/>
        <v>0</v>
      </c>
      <c r="M105" s="56">
        <f t="shared" si="21"/>
        <v>0</v>
      </c>
    </row>
    <row r="106" spans="1:13" x14ac:dyDescent="0.2">
      <c r="A106" s="2" t="str">
        <f t="shared" ref="A106" si="22">LEFT(B106,2)</f>
        <v/>
      </c>
      <c r="B106" s="52"/>
      <c r="C106" s="52"/>
      <c r="D106" s="52"/>
      <c r="E106" s="53">
        <f>IFERROR(VLOOKUP(D106,Projektteam!$C$13:$G$82,3,FALSE),0)</f>
        <v>0</v>
      </c>
      <c r="F106" s="53">
        <f>IFERROR(VLOOKUP(D106,Projektteam!$C$13:$G$82,5,FALSE),0)</f>
        <v>0</v>
      </c>
      <c r="G106" s="54">
        <f>IFERROR(VLOOKUP(F106,Daten!$A$3:$C$9,3,FALSE),0)</f>
        <v>0</v>
      </c>
      <c r="H106" s="55"/>
      <c r="I106" s="54">
        <f t="shared" ref="I106" si="23">G106*H106</f>
        <v>0</v>
      </c>
      <c r="J106" s="55"/>
      <c r="K106" s="56">
        <f t="shared" ref="K106" si="24">IFERROR(100/I106*J106,0)</f>
        <v>0</v>
      </c>
      <c r="L106" s="54">
        <f t="shared" ref="L106" si="25">I106-J106</f>
        <v>0</v>
      </c>
      <c r="M106" s="56">
        <f t="shared" ref="M106" si="26">IFERROR(100/I106*L106,0)</f>
        <v>0</v>
      </c>
    </row>
    <row r="107" spans="1:13" x14ac:dyDescent="0.2">
      <c r="A107" s="2" t="str">
        <f t="shared" si="7"/>
        <v/>
      </c>
      <c r="B107" s="52"/>
      <c r="C107" s="52"/>
      <c r="D107" s="52"/>
      <c r="E107" s="53">
        <f>IFERROR(VLOOKUP(D107,Projektteam!$C$13:$G$82,3,FALSE),0)</f>
        <v>0</v>
      </c>
      <c r="F107" s="53">
        <f>IFERROR(VLOOKUP(D107,Projektteam!$C$13:$G$82,5,FALSE),0)</f>
        <v>0</v>
      </c>
      <c r="G107" s="54">
        <f>IFERROR(VLOOKUP(F107,Daten!$A$3:$C$9,3,FALSE),0)</f>
        <v>0</v>
      </c>
      <c r="H107" s="55"/>
      <c r="I107" s="54">
        <f t="shared" si="8"/>
        <v>0</v>
      </c>
      <c r="J107" s="55"/>
      <c r="K107" s="56">
        <f t="shared" si="9"/>
        <v>0</v>
      </c>
      <c r="L107" s="54">
        <f t="shared" si="10"/>
        <v>0</v>
      </c>
      <c r="M107" s="56">
        <f t="shared" si="11"/>
        <v>0</v>
      </c>
    </row>
    <row r="108" spans="1:13" x14ac:dyDescent="0.2">
      <c r="A108" s="2" t="str">
        <f t="shared" si="7"/>
        <v/>
      </c>
      <c r="B108" s="52"/>
      <c r="C108" s="52"/>
      <c r="D108" s="52"/>
      <c r="E108" s="53">
        <f>IFERROR(VLOOKUP(D108,Projektteam!$C$13:$G$82,3,FALSE),0)</f>
        <v>0</v>
      </c>
      <c r="F108" s="53">
        <f>IFERROR(VLOOKUP(D108,Projektteam!$C$13:$G$82,5,FALSE),0)</f>
        <v>0</v>
      </c>
      <c r="G108" s="54">
        <f>IFERROR(VLOOKUP(F108,Daten!$A$3:$C$9,3,FALSE),0)</f>
        <v>0</v>
      </c>
      <c r="H108" s="55"/>
      <c r="I108" s="54">
        <f t="shared" si="8"/>
        <v>0</v>
      </c>
      <c r="J108" s="55"/>
      <c r="K108" s="56">
        <f t="shared" si="9"/>
        <v>0</v>
      </c>
      <c r="L108" s="54">
        <f t="shared" si="10"/>
        <v>0</v>
      </c>
      <c r="M108" s="56">
        <f t="shared" si="11"/>
        <v>0</v>
      </c>
    </row>
    <row r="109" spans="1:13" x14ac:dyDescent="0.2">
      <c r="A109" s="2" t="str">
        <f t="shared" si="7"/>
        <v/>
      </c>
      <c r="B109" s="52"/>
      <c r="C109" s="52"/>
      <c r="D109" s="52"/>
      <c r="E109" s="53">
        <f>IFERROR(VLOOKUP(D109,Projektteam!$C$13:$G$82,3,FALSE),0)</f>
        <v>0</v>
      </c>
      <c r="F109" s="53">
        <f>IFERROR(VLOOKUP(D109,Projektteam!$C$13:$G$82,5,FALSE),0)</f>
        <v>0</v>
      </c>
      <c r="G109" s="54">
        <f>IFERROR(VLOOKUP(F109,Daten!$A$3:$C$9,3,FALSE),0)</f>
        <v>0</v>
      </c>
      <c r="H109" s="55"/>
      <c r="I109" s="54">
        <f t="shared" si="8"/>
        <v>0</v>
      </c>
      <c r="J109" s="55"/>
      <c r="K109" s="56">
        <f t="shared" si="9"/>
        <v>0</v>
      </c>
      <c r="L109" s="54">
        <f t="shared" si="10"/>
        <v>0</v>
      </c>
      <c r="M109" s="56">
        <f t="shared" si="11"/>
        <v>0</v>
      </c>
    </row>
    <row r="110" spans="1:13" x14ac:dyDescent="0.2">
      <c r="A110" s="2" t="str">
        <f t="shared" si="7"/>
        <v/>
      </c>
      <c r="B110" s="52"/>
      <c r="C110" s="52"/>
      <c r="D110" s="52"/>
      <c r="E110" s="53">
        <f>IFERROR(VLOOKUP(D110,Projektteam!$C$13:$G$82,3,FALSE),0)</f>
        <v>0</v>
      </c>
      <c r="F110" s="53">
        <f>IFERROR(VLOOKUP(D110,Projektteam!$C$13:$G$82,5,FALSE),0)</f>
        <v>0</v>
      </c>
      <c r="G110" s="54">
        <f>IFERROR(VLOOKUP(F110,Daten!$A$3:$C$9,3,FALSE),0)</f>
        <v>0</v>
      </c>
      <c r="H110" s="55"/>
      <c r="I110" s="54">
        <f t="shared" si="8"/>
        <v>0</v>
      </c>
      <c r="J110" s="55"/>
      <c r="K110" s="56">
        <f t="shared" si="9"/>
        <v>0</v>
      </c>
      <c r="L110" s="54">
        <f t="shared" si="10"/>
        <v>0</v>
      </c>
      <c r="M110" s="56">
        <f t="shared" si="11"/>
        <v>0</v>
      </c>
    </row>
  </sheetData>
  <sheetProtection sheet="1" formatCells="0" formatRows="0" insertRows="0"/>
  <mergeCells count="3">
    <mergeCell ref="J10:K10"/>
    <mergeCell ref="L10:M10"/>
    <mergeCell ref="L2:M2"/>
  </mergeCells>
  <conditionalFormatting sqref="G13:I13 L2 A6:XFD6 K14:M45 H23:J29 E13:F110 H14:I22 G14:G110">
    <cfRule type="cellIs" dxfId="177" priority="94" operator="equal">
      <formula>0</formula>
    </cfRule>
  </conditionalFormatting>
  <conditionalFormatting sqref="H30:I30">
    <cfRule type="cellIs" dxfId="176" priority="89" operator="equal">
      <formula>0</formula>
    </cfRule>
  </conditionalFormatting>
  <conditionalFormatting sqref="H31:I39">
    <cfRule type="cellIs" dxfId="175" priority="87" operator="equal">
      <formula>0</formula>
    </cfRule>
  </conditionalFormatting>
  <conditionalFormatting sqref="H40:I40">
    <cfRule type="cellIs" dxfId="174" priority="85" operator="equal">
      <formula>0</formula>
    </cfRule>
  </conditionalFormatting>
  <conditionalFormatting sqref="J13:M13 J14:J22 K107:M110">
    <cfRule type="cellIs" dxfId="173" priority="83" operator="equal">
      <formula>0</formula>
    </cfRule>
  </conditionalFormatting>
  <conditionalFormatting sqref="J30">
    <cfRule type="cellIs" dxfId="172" priority="81" operator="equal">
      <formula>0</formula>
    </cfRule>
  </conditionalFormatting>
  <conditionalFormatting sqref="J31:J39">
    <cfRule type="cellIs" dxfId="171" priority="80" operator="equal">
      <formula>0</formula>
    </cfRule>
  </conditionalFormatting>
  <conditionalFormatting sqref="J40">
    <cfRule type="cellIs" dxfId="170" priority="79" operator="equal">
      <formula>0</formula>
    </cfRule>
  </conditionalFormatting>
  <conditionalFormatting sqref="M12">
    <cfRule type="cellIs" dxfId="169" priority="77" operator="equal">
      <formula>0</formula>
    </cfRule>
  </conditionalFormatting>
  <conditionalFormatting sqref="K12">
    <cfRule type="cellIs" dxfId="168" priority="78" operator="equal">
      <formula>0</formula>
    </cfRule>
  </conditionalFormatting>
  <conditionalFormatting sqref="E2:K2 C3:XFD5 B2:B5 N2:XFD2">
    <cfRule type="cellIs" dxfId="167" priority="76" operator="equal">
      <formula>0</formula>
    </cfRule>
  </conditionalFormatting>
  <conditionalFormatting sqref="H39:I43">
    <cfRule type="cellIs" dxfId="166" priority="75" operator="equal">
      <formula>0</formula>
    </cfRule>
  </conditionalFormatting>
  <conditionalFormatting sqref="H44:I44">
    <cfRule type="cellIs" dxfId="165" priority="74" operator="equal">
      <formula>0</formula>
    </cfRule>
  </conditionalFormatting>
  <conditionalFormatting sqref="H45:I45 H107:I109">
    <cfRule type="cellIs" dxfId="164" priority="73" operator="equal">
      <formula>0</formula>
    </cfRule>
  </conditionalFormatting>
  <conditionalFormatting sqref="H110:I110">
    <cfRule type="cellIs" dxfId="163" priority="72" operator="equal">
      <formula>0</formula>
    </cfRule>
  </conditionalFormatting>
  <conditionalFormatting sqref="J39:J43">
    <cfRule type="cellIs" dxfId="162" priority="71" operator="equal">
      <formula>0</formula>
    </cfRule>
  </conditionalFormatting>
  <conditionalFormatting sqref="J44">
    <cfRule type="cellIs" dxfId="161" priority="70" operator="equal">
      <formula>0</formula>
    </cfRule>
  </conditionalFormatting>
  <conditionalFormatting sqref="J45 J107:J109">
    <cfRule type="cellIs" dxfId="160" priority="69" operator="equal">
      <formula>0</formula>
    </cfRule>
  </conditionalFormatting>
  <conditionalFormatting sqref="J110">
    <cfRule type="cellIs" dxfId="159" priority="68" operator="equal">
      <formula>0</formula>
    </cfRule>
  </conditionalFormatting>
  <conditionalFormatting sqref="J46:J53">
    <cfRule type="cellIs" dxfId="158" priority="39" operator="equal">
      <formula>0</formula>
    </cfRule>
  </conditionalFormatting>
  <conditionalFormatting sqref="J106">
    <cfRule type="cellIs" dxfId="157" priority="46" operator="equal">
      <formula>0</formula>
    </cfRule>
  </conditionalFormatting>
  <conditionalFormatting sqref="K106:M106">
    <cfRule type="cellIs" dxfId="156" priority="52" operator="equal">
      <formula>0</formula>
    </cfRule>
  </conditionalFormatting>
  <conditionalFormatting sqref="H54:I54">
    <cfRule type="cellIs" dxfId="155" priority="43" operator="equal">
      <formula>0</formula>
    </cfRule>
  </conditionalFormatting>
  <conditionalFormatting sqref="H55:I59 H70:I72 H83:I83">
    <cfRule type="cellIs" dxfId="154" priority="42" operator="equal">
      <formula>0</formula>
    </cfRule>
  </conditionalFormatting>
  <conditionalFormatting sqref="H106:I106">
    <cfRule type="cellIs" dxfId="153" priority="49" operator="equal">
      <formula>0</formula>
    </cfRule>
  </conditionalFormatting>
  <conditionalFormatting sqref="K46:M59 K70:M72 K83:M84 K105:M105">
    <cfRule type="cellIs" dxfId="152" priority="40" operator="equal">
      <formula>0</formula>
    </cfRule>
  </conditionalFormatting>
  <conditionalFormatting sqref="H81:I81">
    <cfRule type="cellIs" dxfId="151" priority="23" operator="equal">
      <formula>0</formula>
    </cfRule>
  </conditionalFormatting>
  <conditionalFormatting sqref="J54">
    <cfRule type="cellIs" dxfId="150" priority="38" operator="equal">
      <formula>0</formula>
    </cfRule>
  </conditionalFormatting>
  <conditionalFormatting sqref="H46:I53">
    <cfRule type="cellIs" dxfId="149" priority="44" operator="equal">
      <formula>0</formula>
    </cfRule>
  </conditionalFormatting>
  <conditionalFormatting sqref="H83:I84 H105:I105">
    <cfRule type="cellIs" dxfId="148" priority="35" operator="equal">
      <formula>0</formula>
    </cfRule>
  </conditionalFormatting>
  <conditionalFormatting sqref="J83:J84 J105">
    <cfRule type="cellIs" dxfId="147" priority="34" operator="equal">
      <formula>0</formula>
    </cfRule>
  </conditionalFormatting>
  <conditionalFormatting sqref="J55:J59 J70:J72 J83">
    <cfRule type="cellIs" dxfId="146" priority="37" operator="equal">
      <formula>0</formula>
    </cfRule>
  </conditionalFormatting>
  <conditionalFormatting sqref="J84">
    <cfRule type="cellIs" dxfId="145" priority="36" operator="equal">
      <formula>0</formula>
    </cfRule>
  </conditionalFormatting>
  <conditionalFormatting sqref="H68:I68">
    <cfRule type="cellIs" dxfId="144" priority="31" operator="equal">
      <formula>0</formula>
    </cfRule>
  </conditionalFormatting>
  <conditionalFormatting sqref="H82:I82">
    <cfRule type="cellIs" dxfId="143" priority="22" operator="equal">
      <formula>0</formula>
    </cfRule>
  </conditionalFormatting>
  <conditionalFormatting sqref="H84:I84">
    <cfRule type="cellIs" dxfId="142" priority="41" operator="equal">
      <formula>0</formula>
    </cfRule>
  </conditionalFormatting>
  <conditionalFormatting sqref="J73:J80">
    <cfRule type="cellIs" dxfId="141" priority="20" operator="equal">
      <formula>0</formula>
    </cfRule>
  </conditionalFormatting>
  <conditionalFormatting sqref="J81">
    <cfRule type="cellIs" dxfId="140" priority="19" operator="equal">
      <formula>0</formula>
    </cfRule>
  </conditionalFormatting>
  <conditionalFormatting sqref="H69:I69">
    <cfRule type="cellIs" dxfId="139" priority="30" operator="equal">
      <formula>0</formula>
    </cfRule>
  </conditionalFormatting>
  <conditionalFormatting sqref="K73:M82">
    <cfRule type="cellIs" dxfId="138" priority="21" operator="equal">
      <formula>0</formula>
    </cfRule>
  </conditionalFormatting>
  <conditionalFormatting sqref="J60:J67">
    <cfRule type="cellIs" dxfId="137" priority="28" operator="equal">
      <formula>0</formula>
    </cfRule>
  </conditionalFormatting>
  <conditionalFormatting sqref="J68">
    <cfRule type="cellIs" dxfId="136" priority="27" operator="equal">
      <formula>0</formula>
    </cfRule>
  </conditionalFormatting>
  <conditionalFormatting sqref="J82">
    <cfRule type="cellIs" dxfId="135" priority="18" operator="equal">
      <formula>0</formula>
    </cfRule>
  </conditionalFormatting>
  <conditionalFormatting sqref="H60:I67">
    <cfRule type="cellIs" dxfId="134" priority="32" operator="equal">
      <formula>0</formula>
    </cfRule>
  </conditionalFormatting>
  <conditionalFormatting sqref="H89:I89">
    <cfRule type="cellIs" dxfId="133" priority="15" operator="equal">
      <formula>0</formula>
    </cfRule>
  </conditionalFormatting>
  <conditionalFormatting sqref="H90:I94">
    <cfRule type="cellIs" dxfId="132" priority="14" operator="equal">
      <formula>0</formula>
    </cfRule>
  </conditionalFormatting>
  <conditionalFormatting sqref="K60:M69">
    <cfRule type="cellIs" dxfId="131" priority="29" operator="equal">
      <formula>0</formula>
    </cfRule>
  </conditionalFormatting>
  <conditionalFormatting sqref="J85:J88">
    <cfRule type="cellIs" dxfId="130" priority="12" operator="equal">
      <formula>0</formula>
    </cfRule>
  </conditionalFormatting>
  <conditionalFormatting sqref="J89">
    <cfRule type="cellIs" dxfId="129" priority="11" operator="equal">
      <formula>0</formula>
    </cfRule>
  </conditionalFormatting>
  <conditionalFormatting sqref="J69">
    <cfRule type="cellIs" dxfId="128" priority="26" operator="equal">
      <formula>0</formula>
    </cfRule>
  </conditionalFormatting>
  <conditionalFormatting sqref="H85:I88">
    <cfRule type="cellIs" dxfId="127" priority="16" operator="equal">
      <formula>0</formula>
    </cfRule>
  </conditionalFormatting>
  <conditionalFormatting sqref="K85:M94">
    <cfRule type="cellIs" dxfId="126" priority="13" operator="equal">
      <formula>0</formula>
    </cfRule>
  </conditionalFormatting>
  <conditionalFormatting sqref="J90:J94">
    <cfRule type="cellIs" dxfId="125" priority="10" operator="equal">
      <formula>0</formula>
    </cfRule>
  </conditionalFormatting>
  <conditionalFormatting sqref="H103:I103">
    <cfRule type="cellIs" dxfId="124" priority="7" operator="equal">
      <formula>0</formula>
    </cfRule>
  </conditionalFormatting>
  <conditionalFormatting sqref="H104:I104">
    <cfRule type="cellIs" dxfId="123" priority="6" operator="equal">
      <formula>0</formula>
    </cfRule>
  </conditionalFormatting>
  <conditionalFormatting sqref="J95:J102">
    <cfRule type="cellIs" dxfId="122" priority="4" operator="equal">
      <formula>0</formula>
    </cfRule>
  </conditionalFormatting>
  <conditionalFormatting sqref="J103">
    <cfRule type="cellIs" dxfId="121" priority="3" operator="equal">
      <formula>0</formula>
    </cfRule>
  </conditionalFormatting>
  <conditionalFormatting sqref="H73:I80">
    <cfRule type="cellIs" dxfId="120" priority="24" operator="equal">
      <formula>0</formula>
    </cfRule>
  </conditionalFormatting>
  <conditionalFormatting sqref="H95:I102">
    <cfRule type="cellIs" dxfId="119" priority="8" operator="equal">
      <formula>0</formula>
    </cfRule>
  </conditionalFormatting>
  <conditionalFormatting sqref="K95:M104">
    <cfRule type="cellIs" dxfId="118" priority="5" operator="equal">
      <formula>0</formula>
    </cfRule>
  </conditionalFormatting>
  <conditionalFormatting sqref="J104">
    <cfRule type="cellIs" dxfId="117" priority="2" operator="equal">
      <formula>0</formula>
    </cfRule>
  </conditionalFormatting>
  <pageMargins left="0.70866141732283472" right="0.51181102362204722" top="0.74803149606299213" bottom="0.74803149606299213" header="0.31496062992125984" footer="0.31496062992125984"/>
  <pageSetup paperSize="9" scale="80" fitToHeight="0" orientation="landscape" r:id="rId1"/>
  <ignoredErrors>
    <ignoredError sqref="K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error="Wählen Sie das Arbeitspaket aus der Liste aus." prompt="Bitte Arbeitspaket auswählen" xr:uid="{00000000-0002-0000-0300-000002000000}">
          <x14:formula1>
            <xm:f>Arbeitspakete!$E$11:$E$26</xm:f>
          </x14:formula1>
          <xm:sqref>B13:B110</xm:sqref>
        </x14:dataValidation>
        <x14:dataValidation type="list" allowBlank="1" showInputMessage="1" showErrorMessage="1" xr:uid="{88856D2A-5D86-4CC2-9A3F-13D985CBFF09}">
          <x14:formula1>
            <xm:f>Projektteam!$C$12:$C$82</xm:f>
          </x14:formula1>
          <xm:sqref>D13:D110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theme="0"/>
    <pageSetUpPr fitToPage="1"/>
  </sheetPr>
  <dimension ref="A2:L124"/>
  <sheetViews>
    <sheetView showGridLines="0" topLeftCell="B1" zoomScaleNormal="100" zoomScaleSheetLayoutView="100" workbookViewId="0">
      <selection activeCell="B13" sqref="B13"/>
    </sheetView>
  </sheetViews>
  <sheetFormatPr baseColWidth="10" defaultColWidth="11.42578125" defaultRowHeight="12.75" x14ac:dyDescent="0.2"/>
  <cols>
    <col min="1" max="1" width="3.7109375" style="2" hidden="1" customWidth="1"/>
    <col min="2" max="2" width="25.7109375" style="3" customWidth="1"/>
    <col min="3" max="3" width="39.28515625" style="3" customWidth="1"/>
    <col min="4" max="4" width="25.7109375" style="3" customWidth="1"/>
    <col min="5" max="7" width="10.7109375" style="3" customWidth="1"/>
    <col min="8" max="8" width="8.7109375" style="3" customWidth="1"/>
    <col min="9" max="9" width="5.7109375" style="3" customWidth="1"/>
    <col min="10" max="10" width="8.7109375" style="3" customWidth="1"/>
    <col min="11" max="11" width="5.7109375" style="3" customWidth="1"/>
    <col min="12" max="16384" width="11.42578125" style="3"/>
  </cols>
  <sheetData>
    <row r="2" spans="1:12" s="29" customFormat="1" x14ac:dyDescent="0.2">
      <c r="B2" s="28" t="s">
        <v>28</v>
      </c>
      <c r="J2" s="241">
        <f>Hinweise!B8</f>
        <v>0</v>
      </c>
      <c r="K2" s="241"/>
      <c r="L2" s="37"/>
    </row>
    <row r="3" spans="1:12" s="29" customFormat="1" x14ac:dyDescent="0.2">
      <c r="B3" s="29" t="s">
        <v>27</v>
      </c>
    </row>
    <row r="4" spans="1:12" s="29" customFormat="1" x14ac:dyDescent="0.2"/>
    <row r="5" spans="1:12" s="29" customFormat="1" x14ac:dyDescent="0.2">
      <c r="B5" s="29" t="str">
        <f>"Projekt: "&amp;Hinweise!B7</f>
        <v xml:space="preserve">Projekt: </v>
      </c>
    </row>
    <row r="6" spans="1:12" s="29" customFormat="1" x14ac:dyDescent="0.2"/>
    <row r="7" spans="1:12" s="29" customFormat="1" x14ac:dyDescent="0.2">
      <c r="B7" s="28" t="s">
        <v>20</v>
      </c>
    </row>
    <row r="8" spans="1:12" s="29" customFormat="1" x14ac:dyDescent="0.2">
      <c r="B8" s="179" t="s">
        <v>75</v>
      </c>
      <c r="C8" s="41"/>
      <c r="D8" s="41"/>
      <c r="E8" s="41"/>
      <c r="F8" s="41"/>
      <c r="G8" s="41"/>
      <c r="H8" s="41"/>
      <c r="I8" s="41"/>
      <c r="J8" s="41"/>
      <c r="K8" s="41"/>
    </row>
    <row r="9" spans="1:12" s="29" customFormat="1" x14ac:dyDescent="0.2"/>
    <row r="10" spans="1:12" ht="30" customHeight="1" x14ac:dyDescent="0.2">
      <c r="B10" s="67" t="s">
        <v>8</v>
      </c>
      <c r="C10" s="67" t="s">
        <v>14</v>
      </c>
      <c r="D10" s="67" t="s">
        <v>0</v>
      </c>
      <c r="E10" s="209" t="s">
        <v>12</v>
      </c>
      <c r="F10" s="209" t="s">
        <v>15</v>
      </c>
      <c r="G10" s="209" t="s">
        <v>11</v>
      </c>
      <c r="H10" s="239" t="s">
        <v>34</v>
      </c>
      <c r="I10" s="239"/>
      <c r="J10" s="240" t="s">
        <v>23</v>
      </c>
      <c r="K10" s="240"/>
    </row>
    <row r="11" spans="1:12" ht="15" customHeight="1" x14ac:dyDescent="0.2">
      <c r="B11" s="68"/>
      <c r="C11" s="68"/>
      <c r="D11" s="68"/>
      <c r="E11" s="69"/>
      <c r="F11" s="69"/>
      <c r="G11" s="70" t="s">
        <v>24</v>
      </c>
      <c r="H11" s="118" t="s">
        <v>24</v>
      </c>
      <c r="I11" s="118" t="s">
        <v>25</v>
      </c>
      <c r="J11" s="70" t="s">
        <v>24</v>
      </c>
      <c r="K11" s="70" t="s">
        <v>25</v>
      </c>
    </row>
    <row r="12" spans="1:12" s="104" customFormat="1" ht="15" customHeight="1" x14ac:dyDescent="0.2">
      <c r="A12" s="103"/>
      <c r="B12" s="57" t="s">
        <v>21</v>
      </c>
      <c r="C12" s="58"/>
      <c r="D12" s="58"/>
      <c r="E12" s="58"/>
      <c r="F12" s="58"/>
      <c r="G12" s="59">
        <f>SUM(G13:G112)</f>
        <v>0</v>
      </c>
      <c r="H12" s="59">
        <f>SUM(H13:H112)</f>
        <v>0</v>
      </c>
      <c r="I12" s="105">
        <f>IFERROR(100/G12*H12,0)</f>
        <v>0</v>
      </c>
      <c r="J12" s="59">
        <f>SUM(J13:J112)</f>
        <v>0</v>
      </c>
      <c r="K12" s="105">
        <f>IFERROR(100/G12*J12,0)</f>
        <v>0</v>
      </c>
    </row>
    <row r="13" spans="1:12" x14ac:dyDescent="0.2">
      <c r="A13" s="2" t="str">
        <f>LEFT(B13,2)</f>
        <v/>
      </c>
      <c r="B13" s="52"/>
      <c r="C13" s="52"/>
      <c r="D13" s="52"/>
      <c r="E13" s="64"/>
      <c r="F13" s="65"/>
      <c r="G13" s="66">
        <f>E13*F13</f>
        <v>0</v>
      </c>
      <c r="H13" s="55"/>
      <c r="I13" s="56">
        <f>IFERROR(100/G13*H13,0)</f>
        <v>0</v>
      </c>
      <c r="J13" s="54">
        <f>G13-H13</f>
        <v>0</v>
      </c>
      <c r="K13" s="56">
        <f>IFERROR(100/G13*J13,0)</f>
        <v>0</v>
      </c>
    </row>
    <row r="14" spans="1:12" x14ac:dyDescent="0.2">
      <c r="A14" s="2" t="str">
        <f t="shared" ref="A14:A112" si="0">LEFT(B14,2)</f>
        <v/>
      </c>
      <c r="B14" s="52"/>
      <c r="C14" s="52"/>
      <c r="D14" s="52"/>
      <c r="E14" s="64"/>
      <c r="F14" s="64"/>
      <c r="G14" s="66">
        <f t="shared" ref="G14:G22" si="1">E14*F14</f>
        <v>0</v>
      </c>
      <c r="H14" s="55"/>
      <c r="I14" s="56">
        <f t="shared" ref="I14:I112" si="2">IFERROR(100/G14*H14,0)</f>
        <v>0</v>
      </c>
      <c r="J14" s="54">
        <f t="shared" ref="J14:J112" si="3">G14-H14</f>
        <v>0</v>
      </c>
      <c r="K14" s="56">
        <f t="shared" ref="K14:K112" si="4">IFERROR(100/G14*J14,0)</f>
        <v>0</v>
      </c>
    </row>
    <row r="15" spans="1:12" x14ac:dyDescent="0.2">
      <c r="A15" s="2" t="str">
        <f t="shared" si="0"/>
        <v/>
      </c>
      <c r="B15" s="52"/>
      <c r="C15" s="52"/>
      <c r="D15" s="52"/>
      <c r="E15" s="64"/>
      <c r="F15" s="64"/>
      <c r="G15" s="66">
        <f t="shared" si="1"/>
        <v>0</v>
      </c>
      <c r="H15" s="55"/>
      <c r="I15" s="56">
        <f t="shared" si="2"/>
        <v>0</v>
      </c>
      <c r="J15" s="54">
        <f t="shared" si="3"/>
        <v>0</v>
      </c>
      <c r="K15" s="56">
        <f t="shared" si="4"/>
        <v>0</v>
      </c>
    </row>
    <row r="16" spans="1:12" x14ac:dyDescent="0.2">
      <c r="A16" s="2" t="str">
        <f t="shared" si="0"/>
        <v/>
      </c>
      <c r="B16" s="52"/>
      <c r="C16" s="52"/>
      <c r="D16" s="52"/>
      <c r="E16" s="64"/>
      <c r="F16" s="64"/>
      <c r="G16" s="66">
        <f t="shared" si="1"/>
        <v>0</v>
      </c>
      <c r="H16" s="55"/>
      <c r="I16" s="56">
        <f t="shared" si="2"/>
        <v>0</v>
      </c>
      <c r="J16" s="54">
        <f t="shared" si="3"/>
        <v>0</v>
      </c>
      <c r="K16" s="56">
        <f t="shared" si="4"/>
        <v>0</v>
      </c>
    </row>
    <row r="17" spans="1:11" x14ac:dyDescent="0.2">
      <c r="A17" s="2" t="str">
        <f t="shared" si="0"/>
        <v/>
      </c>
      <c r="B17" s="52"/>
      <c r="C17" s="52"/>
      <c r="D17" s="52"/>
      <c r="E17" s="64"/>
      <c r="F17" s="64"/>
      <c r="G17" s="66">
        <f t="shared" si="1"/>
        <v>0</v>
      </c>
      <c r="H17" s="55"/>
      <c r="I17" s="56">
        <f t="shared" si="2"/>
        <v>0</v>
      </c>
      <c r="J17" s="54">
        <f t="shared" si="3"/>
        <v>0</v>
      </c>
      <c r="K17" s="56">
        <f t="shared" si="4"/>
        <v>0</v>
      </c>
    </row>
    <row r="18" spans="1:11" x14ac:dyDescent="0.2">
      <c r="A18" s="2" t="str">
        <f t="shared" si="0"/>
        <v/>
      </c>
      <c r="B18" s="52"/>
      <c r="C18" s="52"/>
      <c r="D18" s="52"/>
      <c r="E18" s="64"/>
      <c r="F18" s="64"/>
      <c r="G18" s="66">
        <f t="shared" si="1"/>
        <v>0</v>
      </c>
      <c r="H18" s="55"/>
      <c r="I18" s="56">
        <f t="shared" si="2"/>
        <v>0</v>
      </c>
      <c r="J18" s="54">
        <f t="shared" si="3"/>
        <v>0</v>
      </c>
      <c r="K18" s="56">
        <f t="shared" si="4"/>
        <v>0</v>
      </c>
    </row>
    <row r="19" spans="1:11" x14ac:dyDescent="0.2">
      <c r="A19" s="2" t="str">
        <f t="shared" si="0"/>
        <v/>
      </c>
      <c r="B19" s="52"/>
      <c r="C19" s="52"/>
      <c r="D19" s="52"/>
      <c r="E19" s="64"/>
      <c r="F19" s="64"/>
      <c r="G19" s="66">
        <f t="shared" si="1"/>
        <v>0</v>
      </c>
      <c r="H19" s="55"/>
      <c r="I19" s="56">
        <f t="shared" si="2"/>
        <v>0</v>
      </c>
      <c r="J19" s="54">
        <f t="shared" si="3"/>
        <v>0</v>
      </c>
      <c r="K19" s="56">
        <f t="shared" si="4"/>
        <v>0</v>
      </c>
    </row>
    <row r="20" spans="1:11" x14ac:dyDescent="0.2">
      <c r="A20" s="2" t="str">
        <f t="shared" si="0"/>
        <v/>
      </c>
      <c r="B20" s="52"/>
      <c r="C20" s="52"/>
      <c r="D20" s="52"/>
      <c r="E20" s="64"/>
      <c r="F20" s="64"/>
      <c r="G20" s="66">
        <f t="shared" si="1"/>
        <v>0</v>
      </c>
      <c r="H20" s="55"/>
      <c r="I20" s="56">
        <f t="shared" si="2"/>
        <v>0</v>
      </c>
      <c r="J20" s="54">
        <f t="shared" si="3"/>
        <v>0</v>
      </c>
      <c r="K20" s="56">
        <f t="shared" si="4"/>
        <v>0</v>
      </c>
    </row>
    <row r="21" spans="1:11" x14ac:dyDescent="0.2">
      <c r="A21" s="2" t="str">
        <f t="shared" si="0"/>
        <v/>
      </c>
      <c r="B21" s="52"/>
      <c r="C21" s="52"/>
      <c r="D21" s="52"/>
      <c r="E21" s="64"/>
      <c r="F21" s="64"/>
      <c r="G21" s="66">
        <f t="shared" si="1"/>
        <v>0</v>
      </c>
      <c r="H21" s="55"/>
      <c r="I21" s="56">
        <f t="shared" si="2"/>
        <v>0</v>
      </c>
      <c r="J21" s="54">
        <f t="shared" si="3"/>
        <v>0</v>
      </c>
      <c r="K21" s="56">
        <f t="shared" si="4"/>
        <v>0</v>
      </c>
    </row>
    <row r="22" spans="1:11" x14ac:dyDescent="0.2">
      <c r="A22" s="2" t="str">
        <f t="shared" si="0"/>
        <v/>
      </c>
      <c r="B22" s="52"/>
      <c r="C22" s="52"/>
      <c r="D22" s="52"/>
      <c r="E22" s="64"/>
      <c r="F22" s="64"/>
      <c r="G22" s="66">
        <f t="shared" si="1"/>
        <v>0</v>
      </c>
      <c r="H22" s="55"/>
      <c r="I22" s="56">
        <f t="shared" si="2"/>
        <v>0</v>
      </c>
      <c r="J22" s="54">
        <f t="shared" si="3"/>
        <v>0</v>
      </c>
      <c r="K22" s="56">
        <f t="shared" si="4"/>
        <v>0</v>
      </c>
    </row>
    <row r="23" spans="1:11" x14ac:dyDescent="0.2">
      <c r="A23" s="2" t="str">
        <f t="shared" si="0"/>
        <v/>
      </c>
      <c r="B23" s="52"/>
      <c r="C23" s="52"/>
      <c r="D23" s="52"/>
      <c r="E23" s="64"/>
      <c r="F23" s="65"/>
      <c r="G23" s="66">
        <f>E23*F23</f>
        <v>0</v>
      </c>
      <c r="H23" s="55"/>
      <c r="I23" s="56">
        <f t="shared" si="2"/>
        <v>0</v>
      </c>
      <c r="J23" s="54">
        <f t="shared" si="3"/>
        <v>0</v>
      </c>
      <c r="K23" s="56">
        <f t="shared" si="4"/>
        <v>0</v>
      </c>
    </row>
    <row r="24" spans="1:11" x14ac:dyDescent="0.2">
      <c r="A24" s="2" t="str">
        <f t="shared" si="0"/>
        <v/>
      </c>
      <c r="B24" s="52"/>
      <c r="C24" s="52"/>
      <c r="D24" s="52"/>
      <c r="E24" s="64"/>
      <c r="F24" s="64"/>
      <c r="G24" s="66">
        <f t="shared" ref="G24:G32" si="5">E24*F24</f>
        <v>0</v>
      </c>
      <c r="H24" s="55"/>
      <c r="I24" s="56">
        <f t="shared" si="2"/>
        <v>0</v>
      </c>
      <c r="J24" s="54">
        <f t="shared" si="3"/>
        <v>0</v>
      </c>
      <c r="K24" s="56">
        <f t="shared" si="4"/>
        <v>0</v>
      </c>
    </row>
    <row r="25" spans="1:11" x14ac:dyDescent="0.2">
      <c r="A25" s="2" t="str">
        <f t="shared" si="0"/>
        <v/>
      </c>
      <c r="B25" s="52"/>
      <c r="C25" s="52"/>
      <c r="D25" s="52"/>
      <c r="E25" s="64"/>
      <c r="F25" s="64"/>
      <c r="G25" s="66">
        <f t="shared" si="5"/>
        <v>0</v>
      </c>
      <c r="H25" s="55"/>
      <c r="I25" s="56">
        <f t="shared" si="2"/>
        <v>0</v>
      </c>
      <c r="J25" s="54">
        <f t="shared" si="3"/>
        <v>0</v>
      </c>
      <c r="K25" s="56">
        <f t="shared" si="4"/>
        <v>0</v>
      </c>
    </row>
    <row r="26" spans="1:11" x14ac:dyDescent="0.2">
      <c r="A26" s="2" t="str">
        <f t="shared" si="0"/>
        <v/>
      </c>
      <c r="B26" s="52"/>
      <c r="C26" s="52"/>
      <c r="D26" s="52"/>
      <c r="E26" s="64"/>
      <c r="F26" s="64"/>
      <c r="G26" s="66">
        <f t="shared" si="5"/>
        <v>0</v>
      </c>
      <c r="H26" s="55"/>
      <c r="I26" s="56">
        <f t="shared" si="2"/>
        <v>0</v>
      </c>
      <c r="J26" s="54">
        <f t="shared" si="3"/>
        <v>0</v>
      </c>
      <c r="K26" s="56">
        <f t="shared" si="4"/>
        <v>0</v>
      </c>
    </row>
    <row r="27" spans="1:11" x14ac:dyDescent="0.2">
      <c r="A27" s="2" t="str">
        <f t="shared" si="0"/>
        <v/>
      </c>
      <c r="B27" s="52"/>
      <c r="C27" s="52"/>
      <c r="D27" s="52"/>
      <c r="E27" s="64"/>
      <c r="F27" s="64"/>
      <c r="G27" s="66">
        <f t="shared" si="5"/>
        <v>0</v>
      </c>
      <c r="H27" s="55"/>
      <c r="I27" s="56">
        <f t="shared" si="2"/>
        <v>0</v>
      </c>
      <c r="J27" s="54">
        <f t="shared" si="3"/>
        <v>0</v>
      </c>
      <c r="K27" s="56">
        <f t="shared" si="4"/>
        <v>0</v>
      </c>
    </row>
    <row r="28" spans="1:11" x14ac:dyDescent="0.2">
      <c r="A28" s="2" t="str">
        <f t="shared" si="0"/>
        <v/>
      </c>
      <c r="B28" s="52"/>
      <c r="C28" s="52"/>
      <c r="D28" s="52"/>
      <c r="E28" s="64"/>
      <c r="F28" s="64"/>
      <c r="G28" s="66">
        <f t="shared" si="5"/>
        <v>0</v>
      </c>
      <c r="H28" s="55"/>
      <c r="I28" s="56">
        <f t="shared" si="2"/>
        <v>0</v>
      </c>
      <c r="J28" s="54">
        <f t="shared" si="3"/>
        <v>0</v>
      </c>
      <c r="K28" s="56">
        <f t="shared" si="4"/>
        <v>0</v>
      </c>
    </row>
    <row r="29" spans="1:11" x14ac:dyDescent="0.2">
      <c r="A29" s="2" t="str">
        <f t="shared" si="0"/>
        <v/>
      </c>
      <c r="B29" s="52"/>
      <c r="C29" s="52"/>
      <c r="D29" s="52"/>
      <c r="E29" s="64"/>
      <c r="F29" s="64"/>
      <c r="G29" s="66">
        <f t="shared" si="5"/>
        <v>0</v>
      </c>
      <c r="H29" s="55"/>
      <c r="I29" s="56">
        <f t="shared" si="2"/>
        <v>0</v>
      </c>
      <c r="J29" s="54">
        <f t="shared" si="3"/>
        <v>0</v>
      </c>
      <c r="K29" s="56">
        <f t="shared" si="4"/>
        <v>0</v>
      </c>
    </row>
    <row r="30" spans="1:11" x14ac:dyDescent="0.2">
      <c r="A30" s="2" t="str">
        <f t="shared" si="0"/>
        <v/>
      </c>
      <c r="B30" s="52"/>
      <c r="C30" s="52"/>
      <c r="D30" s="52"/>
      <c r="E30" s="64"/>
      <c r="F30" s="64"/>
      <c r="G30" s="66">
        <f t="shared" si="5"/>
        <v>0</v>
      </c>
      <c r="H30" s="55"/>
      <c r="I30" s="56">
        <f t="shared" si="2"/>
        <v>0</v>
      </c>
      <c r="J30" s="54">
        <f t="shared" si="3"/>
        <v>0</v>
      </c>
      <c r="K30" s="56">
        <f t="shared" si="4"/>
        <v>0</v>
      </c>
    </row>
    <row r="31" spans="1:11" x14ac:dyDescent="0.2">
      <c r="A31" s="2" t="str">
        <f t="shared" si="0"/>
        <v/>
      </c>
      <c r="B31" s="52"/>
      <c r="C31" s="52"/>
      <c r="D31" s="52"/>
      <c r="E31" s="64"/>
      <c r="F31" s="64"/>
      <c r="G31" s="66">
        <f t="shared" si="5"/>
        <v>0</v>
      </c>
      <c r="H31" s="55"/>
      <c r="I31" s="56">
        <f t="shared" si="2"/>
        <v>0</v>
      </c>
      <c r="J31" s="54">
        <f t="shared" si="3"/>
        <v>0</v>
      </c>
      <c r="K31" s="56">
        <f t="shared" si="4"/>
        <v>0</v>
      </c>
    </row>
    <row r="32" spans="1:11" x14ac:dyDescent="0.2">
      <c r="A32" s="2" t="str">
        <f t="shared" si="0"/>
        <v/>
      </c>
      <c r="B32" s="52"/>
      <c r="C32" s="52"/>
      <c r="D32" s="52"/>
      <c r="E32" s="64"/>
      <c r="F32" s="64"/>
      <c r="G32" s="66">
        <f t="shared" si="5"/>
        <v>0</v>
      </c>
      <c r="H32" s="55"/>
      <c r="I32" s="56">
        <f t="shared" si="2"/>
        <v>0</v>
      </c>
      <c r="J32" s="54">
        <f t="shared" si="3"/>
        <v>0</v>
      </c>
      <c r="K32" s="56">
        <f t="shared" si="4"/>
        <v>0</v>
      </c>
    </row>
    <row r="33" spans="1:11" x14ac:dyDescent="0.2">
      <c r="A33" s="2" t="str">
        <f t="shared" si="0"/>
        <v/>
      </c>
      <c r="B33" s="52"/>
      <c r="C33" s="52"/>
      <c r="D33" s="52"/>
      <c r="E33" s="64"/>
      <c r="F33" s="65"/>
      <c r="G33" s="66">
        <f>E33*F33</f>
        <v>0</v>
      </c>
      <c r="H33" s="55"/>
      <c r="I33" s="56">
        <f t="shared" si="2"/>
        <v>0</v>
      </c>
      <c r="J33" s="54">
        <f t="shared" si="3"/>
        <v>0</v>
      </c>
      <c r="K33" s="56">
        <f t="shared" si="4"/>
        <v>0</v>
      </c>
    </row>
    <row r="34" spans="1:11" x14ac:dyDescent="0.2">
      <c r="A34" s="2" t="str">
        <f t="shared" si="0"/>
        <v/>
      </c>
      <c r="B34" s="52"/>
      <c r="C34" s="52"/>
      <c r="D34" s="52"/>
      <c r="E34" s="64"/>
      <c r="F34" s="64"/>
      <c r="G34" s="66">
        <f t="shared" ref="G34:G112" si="6">E34*F34</f>
        <v>0</v>
      </c>
      <c r="H34" s="55"/>
      <c r="I34" s="56">
        <f t="shared" si="2"/>
        <v>0</v>
      </c>
      <c r="J34" s="54">
        <f t="shared" si="3"/>
        <v>0</v>
      </c>
      <c r="K34" s="56">
        <f t="shared" si="4"/>
        <v>0</v>
      </c>
    </row>
    <row r="35" spans="1:11" x14ac:dyDescent="0.2">
      <c r="A35" s="2" t="str">
        <f t="shared" si="0"/>
        <v/>
      </c>
      <c r="B35" s="52"/>
      <c r="C35" s="52"/>
      <c r="D35" s="52"/>
      <c r="E35" s="64"/>
      <c r="F35" s="64"/>
      <c r="G35" s="66">
        <f t="shared" si="6"/>
        <v>0</v>
      </c>
      <c r="H35" s="55"/>
      <c r="I35" s="56">
        <f t="shared" si="2"/>
        <v>0</v>
      </c>
      <c r="J35" s="54">
        <f t="shared" si="3"/>
        <v>0</v>
      </c>
      <c r="K35" s="56">
        <f t="shared" si="4"/>
        <v>0</v>
      </c>
    </row>
    <row r="36" spans="1:11" x14ac:dyDescent="0.2">
      <c r="A36" s="2" t="str">
        <f t="shared" si="0"/>
        <v/>
      </c>
      <c r="B36" s="52"/>
      <c r="C36" s="52"/>
      <c r="D36" s="52"/>
      <c r="E36" s="64"/>
      <c r="F36" s="64"/>
      <c r="G36" s="66">
        <f t="shared" si="6"/>
        <v>0</v>
      </c>
      <c r="H36" s="55"/>
      <c r="I36" s="56">
        <f t="shared" si="2"/>
        <v>0</v>
      </c>
      <c r="J36" s="54">
        <f t="shared" si="3"/>
        <v>0</v>
      </c>
      <c r="K36" s="56">
        <f t="shared" si="4"/>
        <v>0</v>
      </c>
    </row>
    <row r="37" spans="1:11" x14ac:dyDescent="0.2">
      <c r="A37" s="2" t="str">
        <f t="shared" ref="A37:A66" si="7">LEFT(B37,2)</f>
        <v/>
      </c>
      <c r="B37" s="52"/>
      <c r="C37" s="52"/>
      <c r="D37" s="52"/>
      <c r="E37" s="64"/>
      <c r="F37" s="64"/>
      <c r="G37" s="66">
        <f t="shared" si="6"/>
        <v>0</v>
      </c>
      <c r="H37" s="55"/>
      <c r="I37" s="56">
        <f t="shared" ref="I37:I66" si="8">IFERROR(100/G37*H37,0)</f>
        <v>0</v>
      </c>
      <c r="J37" s="54">
        <f t="shared" ref="J37:J66" si="9">G37-H37</f>
        <v>0</v>
      </c>
      <c r="K37" s="56">
        <f t="shared" ref="K37:K66" si="10">IFERROR(100/G37*J37,0)</f>
        <v>0</v>
      </c>
    </row>
    <row r="38" spans="1:11" x14ac:dyDescent="0.2">
      <c r="A38" s="2" t="str">
        <f t="shared" si="7"/>
        <v/>
      </c>
      <c r="B38" s="52"/>
      <c r="C38" s="52"/>
      <c r="D38" s="52"/>
      <c r="E38" s="64"/>
      <c r="F38" s="64"/>
      <c r="G38" s="66">
        <f t="shared" si="6"/>
        <v>0</v>
      </c>
      <c r="H38" s="55"/>
      <c r="I38" s="56">
        <f t="shared" si="8"/>
        <v>0</v>
      </c>
      <c r="J38" s="54">
        <f t="shared" si="9"/>
        <v>0</v>
      </c>
      <c r="K38" s="56">
        <f t="shared" si="10"/>
        <v>0</v>
      </c>
    </row>
    <row r="39" spans="1:11" x14ac:dyDescent="0.2">
      <c r="A39" s="2" t="str">
        <f t="shared" si="7"/>
        <v/>
      </c>
      <c r="B39" s="52"/>
      <c r="C39" s="52"/>
      <c r="D39" s="52"/>
      <c r="E39" s="64"/>
      <c r="F39" s="64"/>
      <c r="G39" s="66">
        <f t="shared" si="6"/>
        <v>0</v>
      </c>
      <c r="H39" s="55"/>
      <c r="I39" s="56">
        <f t="shared" si="8"/>
        <v>0</v>
      </c>
      <c r="J39" s="54">
        <f t="shared" si="9"/>
        <v>0</v>
      </c>
      <c r="K39" s="56">
        <f t="shared" si="10"/>
        <v>0</v>
      </c>
    </row>
    <row r="40" spans="1:11" x14ac:dyDescent="0.2">
      <c r="A40" s="2" t="str">
        <f t="shared" si="7"/>
        <v/>
      </c>
      <c r="B40" s="52"/>
      <c r="C40" s="52"/>
      <c r="D40" s="52"/>
      <c r="E40" s="64"/>
      <c r="F40" s="65"/>
      <c r="G40" s="66">
        <f>E40*F40</f>
        <v>0</v>
      </c>
      <c r="H40" s="55"/>
      <c r="I40" s="56">
        <f t="shared" si="8"/>
        <v>0</v>
      </c>
      <c r="J40" s="54">
        <f t="shared" si="9"/>
        <v>0</v>
      </c>
      <c r="K40" s="56">
        <f t="shared" si="10"/>
        <v>0</v>
      </c>
    </row>
    <row r="41" spans="1:11" x14ac:dyDescent="0.2">
      <c r="A41" s="2" t="str">
        <f t="shared" si="7"/>
        <v/>
      </c>
      <c r="B41" s="52"/>
      <c r="C41" s="52"/>
      <c r="D41" s="52"/>
      <c r="E41" s="64"/>
      <c r="F41" s="64"/>
      <c r="G41" s="66">
        <f t="shared" ref="G41:G48" si="11">E41*F41</f>
        <v>0</v>
      </c>
      <c r="H41" s="55"/>
      <c r="I41" s="56">
        <f t="shared" si="8"/>
        <v>0</v>
      </c>
      <c r="J41" s="54">
        <f t="shared" si="9"/>
        <v>0</v>
      </c>
      <c r="K41" s="56">
        <f t="shared" si="10"/>
        <v>0</v>
      </c>
    </row>
    <row r="42" spans="1:11" x14ac:dyDescent="0.2">
      <c r="A42" s="2" t="str">
        <f t="shared" si="7"/>
        <v/>
      </c>
      <c r="B42" s="52"/>
      <c r="C42" s="52"/>
      <c r="D42" s="52"/>
      <c r="E42" s="64"/>
      <c r="F42" s="64"/>
      <c r="G42" s="66">
        <f t="shared" si="11"/>
        <v>0</v>
      </c>
      <c r="H42" s="55"/>
      <c r="I42" s="56">
        <f t="shared" si="8"/>
        <v>0</v>
      </c>
      <c r="J42" s="54">
        <f t="shared" si="9"/>
        <v>0</v>
      </c>
      <c r="K42" s="56">
        <f t="shared" si="10"/>
        <v>0</v>
      </c>
    </row>
    <row r="43" spans="1:11" x14ac:dyDescent="0.2">
      <c r="A43" s="2" t="str">
        <f t="shared" si="7"/>
        <v/>
      </c>
      <c r="B43" s="52"/>
      <c r="C43" s="52"/>
      <c r="D43" s="52"/>
      <c r="E43" s="64"/>
      <c r="F43" s="64"/>
      <c r="G43" s="66">
        <f t="shared" si="11"/>
        <v>0</v>
      </c>
      <c r="H43" s="55"/>
      <c r="I43" s="56">
        <f t="shared" si="8"/>
        <v>0</v>
      </c>
      <c r="J43" s="54">
        <f t="shared" si="9"/>
        <v>0</v>
      </c>
      <c r="K43" s="56">
        <f t="shared" si="10"/>
        <v>0</v>
      </c>
    </row>
    <row r="44" spans="1:11" x14ac:dyDescent="0.2">
      <c r="A44" s="2" t="str">
        <f t="shared" si="7"/>
        <v/>
      </c>
      <c r="B44" s="52"/>
      <c r="C44" s="52"/>
      <c r="D44" s="52"/>
      <c r="E44" s="64"/>
      <c r="F44" s="64"/>
      <c r="G44" s="66">
        <f t="shared" si="11"/>
        <v>0</v>
      </c>
      <c r="H44" s="55"/>
      <c r="I44" s="56">
        <f t="shared" si="8"/>
        <v>0</v>
      </c>
      <c r="J44" s="54">
        <f t="shared" si="9"/>
        <v>0</v>
      </c>
      <c r="K44" s="56">
        <f t="shared" si="10"/>
        <v>0</v>
      </c>
    </row>
    <row r="45" spans="1:11" x14ac:dyDescent="0.2">
      <c r="A45" s="2" t="str">
        <f t="shared" si="7"/>
        <v/>
      </c>
      <c r="B45" s="52"/>
      <c r="C45" s="52"/>
      <c r="D45" s="52"/>
      <c r="E45" s="64"/>
      <c r="F45" s="64"/>
      <c r="G45" s="66">
        <f t="shared" si="11"/>
        <v>0</v>
      </c>
      <c r="H45" s="55"/>
      <c r="I45" s="56">
        <f t="shared" si="8"/>
        <v>0</v>
      </c>
      <c r="J45" s="54">
        <f t="shared" si="9"/>
        <v>0</v>
      </c>
      <c r="K45" s="56">
        <f t="shared" si="10"/>
        <v>0</v>
      </c>
    </row>
    <row r="46" spans="1:11" x14ac:dyDescent="0.2">
      <c r="A46" s="2" t="str">
        <f t="shared" si="7"/>
        <v/>
      </c>
      <c r="B46" s="52"/>
      <c r="C46" s="52"/>
      <c r="D46" s="52"/>
      <c r="E46" s="64"/>
      <c r="F46" s="64"/>
      <c r="G46" s="66">
        <f t="shared" si="11"/>
        <v>0</v>
      </c>
      <c r="H46" s="55"/>
      <c r="I46" s="56">
        <f t="shared" si="8"/>
        <v>0</v>
      </c>
      <c r="J46" s="54">
        <f t="shared" si="9"/>
        <v>0</v>
      </c>
      <c r="K46" s="56">
        <f t="shared" si="10"/>
        <v>0</v>
      </c>
    </row>
    <row r="47" spans="1:11" x14ac:dyDescent="0.2">
      <c r="A47" s="2" t="str">
        <f t="shared" si="7"/>
        <v/>
      </c>
      <c r="B47" s="52"/>
      <c r="C47" s="52"/>
      <c r="D47" s="52"/>
      <c r="E47" s="64"/>
      <c r="F47" s="64"/>
      <c r="G47" s="66">
        <f t="shared" si="11"/>
        <v>0</v>
      </c>
      <c r="H47" s="55"/>
      <c r="I47" s="56">
        <f t="shared" si="8"/>
        <v>0</v>
      </c>
      <c r="J47" s="54">
        <f t="shared" si="9"/>
        <v>0</v>
      </c>
      <c r="K47" s="56">
        <f t="shared" si="10"/>
        <v>0</v>
      </c>
    </row>
    <row r="48" spans="1:11" x14ac:dyDescent="0.2">
      <c r="A48" s="2" t="str">
        <f t="shared" si="7"/>
        <v/>
      </c>
      <c r="B48" s="52"/>
      <c r="C48" s="52"/>
      <c r="D48" s="52"/>
      <c r="E48" s="64"/>
      <c r="F48" s="64"/>
      <c r="G48" s="66">
        <f t="shared" si="11"/>
        <v>0</v>
      </c>
      <c r="H48" s="55"/>
      <c r="I48" s="56">
        <f t="shared" si="8"/>
        <v>0</v>
      </c>
      <c r="J48" s="54">
        <f t="shared" si="9"/>
        <v>0</v>
      </c>
      <c r="K48" s="56">
        <f t="shared" si="10"/>
        <v>0</v>
      </c>
    </row>
    <row r="49" spans="1:11" x14ac:dyDescent="0.2">
      <c r="A49" s="2" t="str">
        <f t="shared" si="7"/>
        <v/>
      </c>
      <c r="B49" s="52"/>
      <c r="C49" s="52"/>
      <c r="D49" s="52"/>
      <c r="E49" s="64"/>
      <c r="F49" s="64"/>
      <c r="G49" s="66">
        <f t="shared" si="6"/>
        <v>0</v>
      </c>
      <c r="H49" s="55"/>
      <c r="I49" s="56">
        <f t="shared" si="8"/>
        <v>0</v>
      </c>
      <c r="J49" s="54">
        <f t="shared" si="9"/>
        <v>0</v>
      </c>
      <c r="K49" s="56">
        <f t="shared" si="10"/>
        <v>0</v>
      </c>
    </row>
    <row r="50" spans="1:11" x14ac:dyDescent="0.2">
      <c r="A50" s="2" t="str">
        <f t="shared" si="7"/>
        <v/>
      </c>
      <c r="B50" s="52"/>
      <c r="C50" s="52"/>
      <c r="D50" s="52"/>
      <c r="E50" s="64"/>
      <c r="F50" s="64"/>
      <c r="G50" s="66">
        <f t="shared" si="6"/>
        <v>0</v>
      </c>
      <c r="H50" s="55"/>
      <c r="I50" s="56">
        <f t="shared" si="8"/>
        <v>0</v>
      </c>
      <c r="J50" s="54">
        <f t="shared" si="9"/>
        <v>0</v>
      </c>
      <c r="K50" s="56">
        <f t="shared" si="10"/>
        <v>0</v>
      </c>
    </row>
    <row r="51" spans="1:11" x14ac:dyDescent="0.2">
      <c r="A51" s="2" t="str">
        <f t="shared" si="7"/>
        <v/>
      </c>
      <c r="B51" s="52"/>
      <c r="C51" s="52"/>
      <c r="D51" s="52"/>
      <c r="E51" s="64"/>
      <c r="F51" s="64"/>
      <c r="G51" s="66">
        <f t="shared" si="6"/>
        <v>0</v>
      </c>
      <c r="H51" s="55"/>
      <c r="I51" s="56">
        <f t="shared" si="8"/>
        <v>0</v>
      </c>
      <c r="J51" s="54">
        <f t="shared" si="9"/>
        <v>0</v>
      </c>
      <c r="K51" s="56">
        <f t="shared" si="10"/>
        <v>0</v>
      </c>
    </row>
    <row r="52" spans="1:11" x14ac:dyDescent="0.2">
      <c r="A52" s="2" t="str">
        <f t="shared" si="7"/>
        <v/>
      </c>
      <c r="B52" s="52"/>
      <c r="C52" s="52"/>
      <c r="D52" s="52"/>
      <c r="E52" s="64"/>
      <c r="F52" s="64"/>
      <c r="G52" s="66">
        <f t="shared" si="6"/>
        <v>0</v>
      </c>
      <c r="H52" s="55"/>
      <c r="I52" s="56">
        <f t="shared" si="8"/>
        <v>0</v>
      </c>
      <c r="J52" s="54">
        <f t="shared" si="9"/>
        <v>0</v>
      </c>
      <c r="K52" s="56">
        <f t="shared" si="10"/>
        <v>0</v>
      </c>
    </row>
    <row r="53" spans="1:11" x14ac:dyDescent="0.2">
      <c r="A53" s="2" t="str">
        <f t="shared" si="7"/>
        <v/>
      </c>
      <c r="B53" s="52"/>
      <c r="C53" s="52"/>
      <c r="D53" s="52"/>
      <c r="E53" s="64"/>
      <c r="F53" s="64"/>
      <c r="G53" s="66">
        <f t="shared" si="6"/>
        <v>0</v>
      </c>
      <c r="H53" s="55"/>
      <c r="I53" s="56">
        <f t="shared" si="8"/>
        <v>0</v>
      </c>
      <c r="J53" s="54">
        <f t="shared" si="9"/>
        <v>0</v>
      </c>
      <c r="K53" s="56">
        <f t="shared" si="10"/>
        <v>0</v>
      </c>
    </row>
    <row r="54" spans="1:11" x14ac:dyDescent="0.2">
      <c r="A54" s="2" t="str">
        <f t="shared" si="7"/>
        <v/>
      </c>
      <c r="B54" s="52"/>
      <c r="C54" s="52"/>
      <c r="D54" s="52"/>
      <c r="E54" s="64"/>
      <c r="F54" s="64"/>
      <c r="G54" s="66">
        <f t="shared" si="6"/>
        <v>0</v>
      </c>
      <c r="H54" s="55"/>
      <c r="I54" s="56">
        <f t="shared" si="8"/>
        <v>0</v>
      </c>
      <c r="J54" s="54">
        <f t="shared" si="9"/>
        <v>0</v>
      </c>
      <c r="K54" s="56">
        <f t="shared" si="10"/>
        <v>0</v>
      </c>
    </row>
    <row r="55" spans="1:11" x14ac:dyDescent="0.2">
      <c r="A55" s="2" t="str">
        <f t="shared" si="7"/>
        <v/>
      </c>
      <c r="B55" s="52"/>
      <c r="C55" s="52"/>
      <c r="D55" s="52"/>
      <c r="E55" s="64"/>
      <c r="F55" s="65"/>
      <c r="G55" s="66">
        <f>E55*F55</f>
        <v>0</v>
      </c>
      <c r="H55" s="55"/>
      <c r="I55" s="56">
        <f t="shared" si="8"/>
        <v>0</v>
      </c>
      <c r="J55" s="54">
        <f t="shared" si="9"/>
        <v>0</v>
      </c>
      <c r="K55" s="56">
        <f t="shared" si="10"/>
        <v>0</v>
      </c>
    </row>
    <row r="56" spans="1:11" x14ac:dyDescent="0.2">
      <c r="A56" s="2" t="str">
        <f t="shared" si="7"/>
        <v/>
      </c>
      <c r="B56" s="52"/>
      <c r="C56" s="52"/>
      <c r="D56" s="52"/>
      <c r="E56" s="64"/>
      <c r="F56" s="64"/>
      <c r="G56" s="66">
        <f t="shared" ref="G56:G64" si="12">E56*F56</f>
        <v>0</v>
      </c>
      <c r="H56" s="55"/>
      <c r="I56" s="56">
        <f t="shared" si="8"/>
        <v>0</v>
      </c>
      <c r="J56" s="54">
        <f t="shared" si="9"/>
        <v>0</v>
      </c>
      <c r="K56" s="56">
        <f t="shared" si="10"/>
        <v>0</v>
      </c>
    </row>
    <row r="57" spans="1:11" x14ac:dyDescent="0.2">
      <c r="A57" s="2" t="str">
        <f t="shared" si="7"/>
        <v/>
      </c>
      <c r="B57" s="52"/>
      <c r="C57" s="52"/>
      <c r="D57" s="52"/>
      <c r="E57" s="64"/>
      <c r="F57" s="64"/>
      <c r="G57" s="66">
        <f t="shared" si="12"/>
        <v>0</v>
      </c>
      <c r="H57" s="55"/>
      <c r="I57" s="56">
        <f t="shared" si="8"/>
        <v>0</v>
      </c>
      <c r="J57" s="54">
        <f t="shared" si="9"/>
        <v>0</v>
      </c>
      <c r="K57" s="56">
        <f t="shared" si="10"/>
        <v>0</v>
      </c>
    </row>
    <row r="58" spans="1:11" x14ac:dyDescent="0.2">
      <c r="A58" s="2" t="str">
        <f t="shared" si="7"/>
        <v/>
      </c>
      <c r="B58" s="52"/>
      <c r="C58" s="52"/>
      <c r="D58" s="52"/>
      <c r="E58" s="64"/>
      <c r="F58" s="64"/>
      <c r="G58" s="66">
        <f t="shared" si="12"/>
        <v>0</v>
      </c>
      <c r="H58" s="55"/>
      <c r="I58" s="56">
        <f t="shared" si="8"/>
        <v>0</v>
      </c>
      <c r="J58" s="54">
        <f t="shared" si="9"/>
        <v>0</v>
      </c>
      <c r="K58" s="56">
        <f t="shared" si="10"/>
        <v>0</v>
      </c>
    </row>
    <row r="59" spans="1:11" x14ac:dyDescent="0.2">
      <c r="A59" s="2" t="str">
        <f t="shared" si="7"/>
        <v/>
      </c>
      <c r="B59" s="52"/>
      <c r="C59" s="52"/>
      <c r="D59" s="52"/>
      <c r="E59" s="64"/>
      <c r="F59" s="64"/>
      <c r="G59" s="66">
        <f t="shared" si="12"/>
        <v>0</v>
      </c>
      <c r="H59" s="55"/>
      <c r="I59" s="56">
        <f t="shared" si="8"/>
        <v>0</v>
      </c>
      <c r="J59" s="54">
        <f t="shared" si="9"/>
        <v>0</v>
      </c>
      <c r="K59" s="56">
        <f t="shared" si="10"/>
        <v>0</v>
      </c>
    </row>
    <row r="60" spans="1:11" x14ac:dyDescent="0.2">
      <c r="A60" s="2" t="str">
        <f t="shared" si="7"/>
        <v/>
      </c>
      <c r="B60" s="52"/>
      <c r="C60" s="52"/>
      <c r="D60" s="52"/>
      <c r="E60" s="64"/>
      <c r="F60" s="64"/>
      <c r="G60" s="66">
        <f t="shared" si="12"/>
        <v>0</v>
      </c>
      <c r="H60" s="55"/>
      <c r="I60" s="56">
        <f t="shared" si="8"/>
        <v>0</v>
      </c>
      <c r="J60" s="54">
        <f t="shared" si="9"/>
        <v>0</v>
      </c>
      <c r="K60" s="56">
        <f t="shared" si="10"/>
        <v>0</v>
      </c>
    </row>
    <row r="61" spans="1:11" x14ac:dyDescent="0.2">
      <c r="A61" s="2" t="str">
        <f t="shared" si="7"/>
        <v/>
      </c>
      <c r="B61" s="52"/>
      <c r="C61" s="52"/>
      <c r="D61" s="52"/>
      <c r="E61" s="64"/>
      <c r="F61" s="64"/>
      <c r="G61" s="66">
        <f t="shared" si="12"/>
        <v>0</v>
      </c>
      <c r="H61" s="55"/>
      <c r="I61" s="56">
        <f t="shared" si="8"/>
        <v>0</v>
      </c>
      <c r="J61" s="54">
        <f t="shared" si="9"/>
        <v>0</v>
      </c>
      <c r="K61" s="56">
        <f t="shared" si="10"/>
        <v>0</v>
      </c>
    </row>
    <row r="62" spans="1:11" x14ac:dyDescent="0.2">
      <c r="A62" s="2" t="str">
        <f t="shared" si="7"/>
        <v/>
      </c>
      <c r="B62" s="52"/>
      <c r="C62" s="52"/>
      <c r="D62" s="52"/>
      <c r="E62" s="64"/>
      <c r="F62" s="64"/>
      <c r="G62" s="66">
        <f t="shared" si="12"/>
        <v>0</v>
      </c>
      <c r="H62" s="55"/>
      <c r="I62" s="56">
        <f t="shared" si="8"/>
        <v>0</v>
      </c>
      <c r="J62" s="54">
        <f t="shared" si="9"/>
        <v>0</v>
      </c>
      <c r="K62" s="56">
        <f t="shared" si="10"/>
        <v>0</v>
      </c>
    </row>
    <row r="63" spans="1:11" x14ac:dyDescent="0.2">
      <c r="A63" s="2" t="str">
        <f t="shared" si="7"/>
        <v/>
      </c>
      <c r="B63" s="52"/>
      <c r="C63" s="52"/>
      <c r="D63" s="52"/>
      <c r="E63" s="64"/>
      <c r="F63" s="64"/>
      <c r="G63" s="66">
        <f t="shared" si="12"/>
        <v>0</v>
      </c>
      <c r="H63" s="55"/>
      <c r="I63" s="56">
        <f t="shared" si="8"/>
        <v>0</v>
      </c>
      <c r="J63" s="54">
        <f t="shared" si="9"/>
        <v>0</v>
      </c>
      <c r="K63" s="56">
        <f t="shared" si="10"/>
        <v>0</v>
      </c>
    </row>
    <row r="64" spans="1:11" x14ac:dyDescent="0.2">
      <c r="A64" s="2" t="str">
        <f t="shared" si="7"/>
        <v/>
      </c>
      <c r="B64" s="52"/>
      <c r="C64" s="52"/>
      <c r="D64" s="52"/>
      <c r="E64" s="64"/>
      <c r="F64" s="64"/>
      <c r="G64" s="66">
        <f t="shared" si="12"/>
        <v>0</v>
      </c>
      <c r="H64" s="55"/>
      <c r="I64" s="56">
        <f t="shared" si="8"/>
        <v>0</v>
      </c>
      <c r="J64" s="54">
        <f t="shared" si="9"/>
        <v>0</v>
      </c>
      <c r="K64" s="56">
        <f t="shared" si="10"/>
        <v>0</v>
      </c>
    </row>
    <row r="65" spans="1:11" x14ac:dyDescent="0.2">
      <c r="A65" s="2" t="str">
        <f t="shared" si="7"/>
        <v/>
      </c>
      <c r="B65" s="52"/>
      <c r="C65" s="52"/>
      <c r="D65" s="52"/>
      <c r="E65" s="64"/>
      <c r="F65" s="65"/>
      <c r="G65" s="66">
        <f>E65*F65</f>
        <v>0</v>
      </c>
      <c r="H65" s="55"/>
      <c r="I65" s="56">
        <f t="shared" si="8"/>
        <v>0</v>
      </c>
      <c r="J65" s="54">
        <f t="shared" si="9"/>
        <v>0</v>
      </c>
      <c r="K65" s="56">
        <f t="shared" si="10"/>
        <v>0</v>
      </c>
    </row>
    <row r="66" spans="1:11" x14ac:dyDescent="0.2">
      <c r="A66" s="2" t="str">
        <f t="shared" si="7"/>
        <v/>
      </c>
      <c r="B66" s="52"/>
      <c r="C66" s="52"/>
      <c r="D66" s="52"/>
      <c r="E66" s="64"/>
      <c r="F66" s="64"/>
      <c r="G66" s="66">
        <f t="shared" ref="G66" si="13">E66*F66</f>
        <v>0</v>
      </c>
      <c r="H66" s="55"/>
      <c r="I66" s="56">
        <f t="shared" si="8"/>
        <v>0</v>
      </c>
      <c r="J66" s="54">
        <f t="shared" si="9"/>
        <v>0</v>
      </c>
      <c r="K66" s="56">
        <f t="shared" si="10"/>
        <v>0</v>
      </c>
    </row>
    <row r="67" spans="1:11" x14ac:dyDescent="0.2">
      <c r="A67" s="2" t="str">
        <f t="shared" si="0"/>
        <v/>
      </c>
      <c r="B67" s="52"/>
      <c r="C67" s="52"/>
      <c r="D67" s="52"/>
      <c r="E67" s="64"/>
      <c r="F67" s="64"/>
      <c r="G67" s="66">
        <f t="shared" si="6"/>
        <v>0</v>
      </c>
      <c r="H67" s="55"/>
      <c r="I67" s="56">
        <f t="shared" si="2"/>
        <v>0</v>
      </c>
      <c r="J67" s="54">
        <f t="shared" si="3"/>
        <v>0</v>
      </c>
      <c r="K67" s="56">
        <f t="shared" si="4"/>
        <v>0</v>
      </c>
    </row>
    <row r="68" spans="1:11" x14ac:dyDescent="0.2">
      <c r="A68" s="2" t="str">
        <f t="shared" ref="A68:A107" si="14">LEFT(B68,2)</f>
        <v/>
      </c>
      <c r="B68" s="52"/>
      <c r="C68" s="52"/>
      <c r="D68" s="52"/>
      <c r="E68" s="64"/>
      <c r="F68" s="64"/>
      <c r="G68" s="66">
        <f t="shared" si="6"/>
        <v>0</v>
      </c>
      <c r="H68" s="55"/>
      <c r="I68" s="56">
        <f t="shared" ref="I68:I107" si="15">IFERROR(100/G68*H68,0)</f>
        <v>0</v>
      </c>
      <c r="J68" s="54">
        <f t="shared" ref="J68:J107" si="16">G68-H68</f>
        <v>0</v>
      </c>
      <c r="K68" s="56">
        <f t="shared" ref="K68:K107" si="17">IFERROR(100/G68*J68,0)</f>
        <v>0</v>
      </c>
    </row>
    <row r="69" spans="1:11" x14ac:dyDescent="0.2">
      <c r="A69" s="2" t="str">
        <f t="shared" si="14"/>
        <v/>
      </c>
      <c r="B69" s="52"/>
      <c r="C69" s="52"/>
      <c r="D69" s="52"/>
      <c r="E69" s="64"/>
      <c r="F69" s="64"/>
      <c r="G69" s="66">
        <f t="shared" si="6"/>
        <v>0</v>
      </c>
      <c r="H69" s="55"/>
      <c r="I69" s="56">
        <f t="shared" si="15"/>
        <v>0</v>
      </c>
      <c r="J69" s="54">
        <f t="shared" si="16"/>
        <v>0</v>
      </c>
      <c r="K69" s="56">
        <f t="shared" si="17"/>
        <v>0</v>
      </c>
    </row>
    <row r="70" spans="1:11" x14ac:dyDescent="0.2">
      <c r="A70" s="2" t="str">
        <f t="shared" si="14"/>
        <v/>
      </c>
      <c r="B70" s="52"/>
      <c r="C70" s="52"/>
      <c r="D70" s="52"/>
      <c r="E70" s="64"/>
      <c r="F70" s="64"/>
      <c r="G70" s="66">
        <f t="shared" si="6"/>
        <v>0</v>
      </c>
      <c r="H70" s="55"/>
      <c r="I70" s="56">
        <f t="shared" si="15"/>
        <v>0</v>
      </c>
      <c r="J70" s="54">
        <f t="shared" si="16"/>
        <v>0</v>
      </c>
      <c r="K70" s="56">
        <f t="shared" si="17"/>
        <v>0</v>
      </c>
    </row>
    <row r="71" spans="1:11" x14ac:dyDescent="0.2">
      <c r="A71" s="2" t="str">
        <f t="shared" si="14"/>
        <v/>
      </c>
      <c r="B71" s="52"/>
      <c r="C71" s="52"/>
      <c r="D71" s="52"/>
      <c r="E71" s="64"/>
      <c r="F71" s="64"/>
      <c r="G71" s="66">
        <f t="shared" si="6"/>
        <v>0</v>
      </c>
      <c r="H71" s="55"/>
      <c r="I71" s="56">
        <f t="shared" si="15"/>
        <v>0</v>
      </c>
      <c r="J71" s="54">
        <f t="shared" si="16"/>
        <v>0</v>
      </c>
      <c r="K71" s="56">
        <f t="shared" si="17"/>
        <v>0</v>
      </c>
    </row>
    <row r="72" spans="1:11" x14ac:dyDescent="0.2">
      <c r="A72" s="2" t="str">
        <f t="shared" si="14"/>
        <v/>
      </c>
      <c r="B72" s="52"/>
      <c r="C72" s="52"/>
      <c r="D72" s="52"/>
      <c r="E72" s="64"/>
      <c r="F72" s="64"/>
      <c r="G72" s="66">
        <f t="shared" si="6"/>
        <v>0</v>
      </c>
      <c r="H72" s="55"/>
      <c r="I72" s="56">
        <f t="shared" si="15"/>
        <v>0</v>
      </c>
      <c r="J72" s="54">
        <f t="shared" si="16"/>
        <v>0</v>
      </c>
      <c r="K72" s="56">
        <f t="shared" si="17"/>
        <v>0</v>
      </c>
    </row>
    <row r="73" spans="1:11" x14ac:dyDescent="0.2">
      <c r="A73" s="2" t="str">
        <f t="shared" si="14"/>
        <v/>
      </c>
      <c r="B73" s="52"/>
      <c r="C73" s="52"/>
      <c r="D73" s="52"/>
      <c r="E73" s="64"/>
      <c r="F73" s="64"/>
      <c r="G73" s="66">
        <f t="shared" si="6"/>
        <v>0</v>
      </c>
      <c r="H73" s="55"/>
      <c r="I73" s="56">
        <f t="shared" si="15"/>
        <v>0</v>
      </c>
      <c r="J73" s="54">
        <f t="shared" si="16"/>
        <v>0</v>
      </c>
      <c r="K73" s="56">
        <f t="shared" si="17"/>
        <v>0</v>
      </c>
    </row>
    <row r="74" spans="1:11" x14ac:dyDescent="0.2">
      <c r="A74" s="2" t="str">
        <f t="shared" si="14"/>
        <v/>
      </c>
      <c r="B74" s="52"/>
      <c r="C74" s="52"/>
      <c r="D74" s="52"/>
      <c r="E74" s="64"/>
      <c r="F74" s="64"/>
      <c r="G74" s="66">
        <f t="shared" si="6"/>
        <v>0</v>
      </c>
      <c r="H74" s="55"/>
      <c r="I74" s="56">
        <f t="shared" si="15"/>
        <v>0</v>
      </c>
      <c r="J74" s="54">
        <f t="shared" si="16"/>
        <v>0</v>
      </c>
      <c r="K74" s="56">
        <f t="shared" si="17"/>
        <v>0</v>
      </c>
    </row>
    <row r="75" spans="1:11" x14ac:dyDescent="0.2">
      <c r="A75" s="2" t="str">
        <f t="shared" si="14"/>
        <v/>
      </c>
      <c r="B75" s="52"/>
      <c r="C75" s="52"/>
      <c r="D75" s="52"/>
      <c r="E75" s="64"/>
      <c r="F75" s="64"/>
      <c r="G75" s="66">
        <f t="shared" si="6"/>
        <v>0</v>
      </c>
      <c r="H75" s="55"/>
      <c r="I75" s="56">
        <f t="shared" si="15"/>
        <v>0</v>
      </c>
      <c r="J75" s="54">
        <f t="shared" si="16"/>
        <v>0</v>
      </c>
      <c r="K75" s="56">
        <f t="shared" si="17"/>
        <v>0</v>
      </c>
    </row>
    <row r="76" spans="1:11" x14ac:dyDescent="0.2">
      <c r="A76" s="2" t="str">
        <f t="shared" si="14"/>
        <v/>
      </c>
      <c r="B76" s="52"/>
      <c r="C76" s="52"/>
      <c r="D76" s="52"/>
      <c r="E76" s="64"/>
      <c r="F76" s="65"/>
      <c r="G76" s="66">
        <f>E76*F76</f>
        <v>0</v>
      </c>
      <c r="H76" s="55"/>
      <c r="I76" s="56">
        <f t="shared" si="15"/>
        <v>0</v>
      </c>
      <c r="J76" s="54">
        <f t="shared" si="16"/>
        <v>0</v>
      </c>
      <c r="K76" s="56">
        <f t="shared" si="17"/>
        <v>0</v>
      </c>
    </row>
    <row r="77" spans="1:11" x14ac:dyDescent="0.2">
      <c r="A77" s="2" t="str">
        <f t="shared" si="14"/>
        <v/>
      </c>
      <c r="B77" s="52"/>
      <c r="C77" s="52"/>
      <c r="D77" s="52"/>
      <c r="E77" s="64"/>
      <c r="F77" s="64"/>
      <c r="G77" s="66">
        <f t="shared" ref="G77:G85" si="18">E77*F77</f>
        <v>0</v>
      </c>
      <c r="H77" s="55"/>
      <c r="I77" s="56">
        <f t="shared" si="15"/>
        <v>0</v>
      </c>
      <c r="J77" s="54">
        <f t="shared" si="16"/>
        <v>0</v>
      </c>
      <c r="K77" s="56">
        <f t="shared" si="17"/>
        <v>0</v>
      </c>
    </row>
    <row r="78" spans="1:11" x14ac:dyDescent="0.2">
      <c r="A78" s="2" t="str">
        <f t="shared" si="14"/>
        <v/>
      </c>
      <c r="B78" s="52"/>
      <c r="C78" s="52"/>
      <c r="D78" s="52"/>
      <c r="E78" s="64"/>
      <c r="F78" s="64"/>
      <c r="G78" s="66">
        <f t="shared" si="18"/>
        <v>0</v>
      </c>
      <c r="H78" s="55"/>
      <c r="I78" s="56">
        <f t="shared" si="15"/>
        <v>0</v>
      </c>
      <c r="J78" s="54">
        <f t="shared" si="16"/>
        <v>0</v>
      </c>
      <c r="K78" s="56">
        <f t="shared" si="17"/>
        <v>0</v>
      </c>
    </row>
    <row r="79" spans="1:11" x14ac:dyDescent="0.2">
      <c r="A79" s="2" t="str">
        <f t="shared" si="14"/>
        <v/>
      </c>
      <c r="B79" s="52"/>
      <c r="C79" s="52"/>
      <c r="D79" s="52"/>
      <c r="E79" s="64"/>
      <c r="F79" s="64"/>
      <c r="G79" s="66">
        <f t="shared" si="18"/>
        <v>0</v>
      </c>
      <c r="H79" s="55"/>
      <c r="I79" s="56">
        <f t="shared" si="15"/>
        <v>0</v>
      </c>
      <c r="J79" s="54">
        <f t="shared" si="16"/>
        <v>0</v>
      </c>
      <c r="K79" s="56">
        <f t="shared" si="17"/>
        <v>0</v>
      </c>
    </row>
    <row r="80" spans="1:11" x14ac:dyDescent="0.2">
      <c r="A80" s="2" t="str">
        <f t="shared" si="14"/>
        <v/>
      </c>
      <c r="B80" s="52"/>
      <c r="C80" s="52"/>
      <c r="D80" s="52"/>
      <c r="E80" s="64"/>
      <c r="F80" s="64"/>
      <c r="G80" s="66">
        <f t="shared" si="18"/>
        <v>0</v>
      </c>
      <c r="H80" s="55"/>
      <c r="I80" s="56">
        <f t="shared" si="15"/>
        <v>0</v>
      </c>
      <c r="J80" s="54">
        <f t="shared" si="16"/>
        <v>0</v>
      </c>
      <c r="K80" s="56">
        <f t="shared" si="17"/>
        <v>0</v>
      </c>
    </row>
    <row r="81" spans="1:11" x14ac:dyDescent="0.2">
      <c r="A81" s="2" t="str">
        <f t="shared" si="14"/>
        <v/>
      </c>
      <c r="B81" s="52"/>
      <c r="C81" s="52"/>
      <c r="D81" s="52"/>
      <c r="E81" s="64"/>
      <c r="F81" s="64"/>
      <c r="G81" s="66">
        <f t="shared" si="18"/>
        <v>0</v>
      </c>
      <c r="H81" s="55"/>
      <c r="I81" s="56">
        <f t="shared" si="15"/>
        <v>0</v>
      </c>
      <c r="J81" s="54">
        <f t="shared" si="16"/>
        <v>0</v>
      </c>
      <c r="K81" s="56">
        <f t="shared" si="17"/>
        <v>0</v>
      </c>
    </row>
    <row r="82" spans="1:11" x14ac:dyDescent="0.2">
      <c r="A82" s="2" t="str">
        <f t="shared" si="14"/>
        <v/>
      </c>
      <c r="B82" s="52"/>
      <c r="C82" s="52"/>
      <c r="D82" s="52"/>
      <c r="E82" s="64"/>
      <c r="F82" s="64"/>
      <c r="G82" s="66">
        <f t="shared" si="18"/>
        <v>0</v>
      </c>
      <c r="H82" s="55"/>
      <c r="I82" s="56">
        <f t="shared" si="15"/>
        <v>0</v>
      </c>
      <c r="J82" s="54">
        <f t="shared" si="16"/>
        <v>0</v>
      </c>
      <c r="K82" s="56">
        <f t="shared" si="17"/>
        <v>0</v>
      </c>
    </row>
    <row r="83" spans="1:11" x14ac:dyDescent="0.2">
      <c r="A83" s="2" t="str">
        <f t="shared" si="14"/>
        <v/>
      </c>
      <c r="B83" s="52"/>
      <c r="C83" s="52"/>
      <c r="D83" s="52"/>
      <c r="E83" s="64"/>
      <c r="F83" s="64"/>
      <c r="G83" s="66">
        <f t="shared" si="18"/>
        <v>0</v>
      </c>
      <c r="H83" s="55"/>
      <c r="I83" s="56">
        <f t="shared" si="15"/>
        <v>0</v>
      </c>
      <c r="J83" s="54">
        <f t="shared" si="16"/>
        <v>0</v>
      </c>
      <c r="K83" s="56">
        <f t="shared" si="17"/>
        <v>0</v>
      </c>
    </row>
    <row r="84" spans="1:11" x14ac:dyDescent="0.2">
      <c r="A84" s="2" t="str">
        <f t="shared" si="14"/>
        <v/>
      </c>
      <c r="B84" s="52"/>
      <c r="C84" s="52"/>
      <c r="D84" s="52"/>
      <c r="E84" s="64"/>
      <c r="F84" s="64"/>
      <c r="G84" s="66">
        <f t="shared" si="18"/>
        <v>0</v>
      </c>
      <c r="H84" s="55"/>
      <c r="I84" s="56">
        <f t="shared" si="15"/>
        <v>0</v>
      </c>
      <c r="J84" s="54">
        <f t="shared" si="16"/>
        <v>0</v>
      </c>
      <c r="K84" s="56">
        <f t="shared" si="17"/>
        <v>0</v>
      </c>
    </row>
    <row r="85" spans="1:11" x14ac:dyDescent="0.2">
      <c r="A85" s="2" t="str">
        <f t="shared" si="14"/>
        <v/>
      </c>
      <c r="B85" s="52"/>
      <c r="C85" s="52"/>
      <c r="D85" s="52"/>
      <c r="E85" s="64"/>
      <c r="F85" s="64"/>
      <c r="G85" s="66">
        <f t="shared" si="18"/>
        <v>0</v>
      </c>
      <c r="H85" s="55"/>
      <c r="I85" s="56">
        <f t="shared" si="15"/>
        <v>0</v>
      </c>
      <c r="J85" s="54">
        <f t="shared" si="16"/>
        <v>0</v>
      </c>
      <c r="K85" s="56">
        <f t="shared" si="17"/>
        <v>0</v>
      </c>
    </row>
    <row r="86" spans="1:11" x14ac:dyDescent="0.2">
      <c r="A86" s="2" t="str">
        <f t="shared" si="14"/>
        <v/>
      </c>
      <c r="B86" s="52"/>
      <c r="C86" s="52"/>
      <c r="D86" s="52"/>
      <c r="E86" s="64"/>
      <c r="F86" s="65"/>
      <c r="G86" s="66">
        <f>E86*F86</f>
        <v>0</v>
      </c>
      <c r="H86" s="55"/>
      <c r="I86" s="56">
        <f t="shared" si="15"/>
        <v>0</v>
      </c>
      <c r="J86" s="54">
        <f t="shared" si="16"/>
        <v>0</v>
      </c>
      <c r="K86" s="56">
        <f t="shared" si="17"/>
        <v>0</v>
      </c>
    </row>
    <row r="87" spans="1:11" x14ac:dyDescent="0.2">
      <c r="A87" s="2" t="str">
        <f t="shared" si="14"/>
        <v/>
      </c>
      <c r="B87" s="52"/>
      <c r="C87" s="52"/>
      <c r="D87" s="52"/>
      <c r="E87" s="64"/>
      <c r="F87" s="64"/>
      <c r="G87" s="66">
        <f t="shared" ref="G87:G97" si="19">E87*F87</f>
        <v>0</v>
      </c>
      <c r="H87" s="55"/>
      <c r="I87" s="56">
        <f t="shared" si="15"/>
        <v>0</v>
      </c>
      <c r="J87" s="54">
        <f t="shared" si="16"/>
        <v>0</v>
      </c>
      <c r="K87" s="56">
        <f t="shared" si="17"/>
        <v>0</v>
      </c>
    </row>
    <row r="88" spans="1:11" x14ac:dyDescent="0.2">
      <c r="A88" s="2" t="str">
        <f t="shared" si="14"/>
        <v/>
      </c>
      <c r="B88" s="52"/>
      <c r="C88" s="52"/>
      <c r="D88" s="52"/>
      <c r="E88" s="64"/>
      <c r="F88" s="64"/>
      <c r="G88" s="66">
        <f t="shared" si="19"/>
        <v>0</v>
      </c>
      <c r="H88" s="55"/>
      <c r="I88" s="56">
        <f t="shared" si="15"/>
        <v>0</v>
      </c>
      <c r="J88" s="54">
        <f t="shared" si="16"/>
        <v>0</v>
      </c>
      <c r="K88" s="56">
        <f t="shared" si="17"/>
        <v>0</v>
      </c>
    </row>
    <row r="89" spans="1:11" x14ac:dyDescent="0.2">
      <c r="A89" s="2" t="str">
        <f t="shared" si="14"/>
        <v/>
      </c>
      <c r="B89" s="52"/>
      <c r="C89" s="52"/>
      <c r="D89" s="52"/>
      <c r="E89" s="64"/>
      <c r="F89" s="64"/>
      <c r="G89" s="66">
        <f t="shared" si="19"/>
        <v>0</v>
      </c>
      <c r="H89" s="55"/>
      <c r="I89" s="56">
        <f t="shared" si="15"/>
        <v>0</v>
      </c>
      <c r="J89" s="54">
        <f t="shared" si="16"/>
        <v>0</v>
      </c>
      <c r="K89" s="56">
        <f t="shared" si="17"/>
        <v>0</v>
      </c>
    </row>
    <row r="90" spans="1:11" x14ac:dyDescent="0.2">
      <c r="A90" s="2" t="str">
        <f t="shared" si="14"/>
        <v/>
      </c>
      <c r="B90" s="52"/>
      <c r="C90" s="52"/>
      <c r="D90" s="52"/>
      <c r="E90" s="64"/>
      <c r="F90" s="64"/>
      <c r="G90" s="66">
        <f t="shared" si="19"/>
        <v>0</v>
      </c>
      <c r="H90" s="55"/>
      <c r="I90" s="56">
        <f t="shared" si="15"/>
        <v>0</v>
      </c>
      <c r="J90" s="54">
        <f t="shared" si="16"/>
        <v>0</v>
      </c>
      <c r="K90" s="56">
        <f t="shared" si="17"/>
        <v>0</v>
      </c>
    </row>
    <row r="91" spans="1:11" x14ac:dyDescent="0.2">
      <c r="A91" s="2" t="str">
        <f t="shared" si="14"/>
        <v/>
      </c>
      <c r="B91" s="52"/>
      <c r="C91" s="52"/>
      <c r="D91" s="52"/>
      <c r="E91" s="64"/>
      <c r="F91" s="64"/>
      <c r="G91" s="66">
        <f t="shared" si="19"/>
        <v>0</v>
      </c>
      <c r="H91" s="55"/>
      <c r="I91" s="56">
        <f t="shared" si="15"/>
        <v>0</v>
      </c>
      <c r="J91" s="54">
        <f t="shared" si="16"/>
        <v>0</v>
      </c>
      <c r="K91" s="56">
        <f t="shared" si="17"/>
        <v>0</v>
      </c>
    </row>
    <row r="92" spans="1:11" x14ac:dyDescent="0.2">
      <c r="A92" s="2" t="str">
        <f t="shared" si="14"/>
        <v/>
      </c>
      <c r="B92" s="52"/>
      <c r="C92" s="52"/>
      <c r="D92" s="52"/>
      <c r="E92" s="64"/>
      <c r="F92" s="64"/>
      <c r="G92" s="66">
        <f t="shared" si="19"/>
        <v>0</v>
      </c>
      <c r="H92" s="55"/>
      <c r="I92" s="56">
        <f t="shared" si="15"/>
        <v>0</v>
      </c>
      <c r="J92" s="54">
        <f t="shared" si="16"/>
        <v>0</v>
      </c>
      <c r="K92" s="56">
        <f t="shared" si="17"/>
        <v>0</v>
      </c>
    </row>
    <row r="93" spans="1:11" x14ac:dyDescent="0.2">
      <c r="A93" s="2" t="str">
        <f t="shared" si="14"/>
        <v/>
      </c>
      <c r="B93" s="52"/>
      <c r="C93" s="52"/>
      <c r="D93" s="52"/>
      <c r="E93" s="64"/>
      <c r="F93" s="64"/>
      <c r="G93" s="66">
        <f t="shared" si="19"/>
        <v>0</v>
      </c>
      <c r="H93" s="55"/>
      <c r="I93" s="56">
        <f t="shared" si="15"/>
        <v>0</v>
      </c>
      <c r="J93" s="54">
        <f t="shared" si="16"/>
        <v>0</v>
      </c>
      <c r="K93" s="56">
        <f t="shared" si="17"/>
        <v>0</v>
      </c>
    </row>
    <row r="94" spans="1:11" x14ac:dyDescent="0.2">
      <c r="A94" s="2" t="str">
        <f t="shared" si="14"/>
        <v/>
      </c>
      <c r="B94" s="52"/>
      <c r="C94" s="52"/>
      <c r="D94" s="52"/>
      <c r="E94" s="64"/>
      <c r="F94" s="64"/>
      <c r="G94" s="66">
        <f t="shared" si="19"/>
        <v>0</v>
      </c>
      <c r="H94" s="55"/>
      <c r="I94" s="56">
        <f t="shared" si="15"/>
        <v>0</v>
      </c>
      <c r="J94" s="54">
        <f t="shared" si="16"/>
        <v>0</v>
      </c>
      <c r="K94" s="56">
        <f t="shared" si="17"/>
        <v>0</v>
      </c>
    </row>
    <row r="95" spans="1:11" x14ac:dyDescent="0.2">
      <c r="A95" s="2" t="str">
        <f t="shared" si="14"/>
        <v/>
      </c>
      <c r="B95" s="52"/>
      <c r="C95" s="52"/>
      <c r="D95" s="52"/>
      <c r="E95" s="64"/>
      <c r="F95" s="64"/>
      <c r="G95" s="66">
        <f t="shared" si="19"/>
        <v>0</v>
      </c>
      <c r="H95" s="55"/>
      <c r="I95" s="56">
        <f t="shared" si="15"/>
        <v>0</v>
      </c>
      <c r="J95" s="54">
        <f t="shared" si="16"/>
        <v>0</v>
      </c>
      <c r="K95" s="56">
        <f t="shared" si="17"/>
        <v>0</v>
      </c>
    </row>
    <row r="96" spans="1:11" x14ac:dyDescent="0.2">
      <c r="A96" s="2" t="str">
        <f t="shared" si="14"/>
        <v/>
      </c>
      <c r="B96" s="52"/>
      <c r="C96" s="52"/>
      <c r="D96" s="52"/>
      <c r="E96" s="64"/>
      <c r="F96" s="64"/>
      <c r="G96" s="66">
        <f t="shared" si="19"/>
        <v>0</v>
      </c>
      <c r="H96" s="55"/>
      <c r="I96" s="56">
        <f t="shared" si="15"/>
        <v>0</v>
      </c>
      <c r="J96" s="54">
        <f t="shared" si="16"/>
        <v>0</v>
      </c>
      <c r="K96" s="56">
        <f t="shared" si="17"/>
        <v>0</v>
      </c>
    </row>
    <row r="97" spans="1:11" x14ac:dyDescent="0.2">
      <c r="A97" s="2" t="str">
        <f t="shared" si="14"/>
        <v/>
      </c>
      <c r="B97" s="52"/>
      <c r="C97" s="52"/>
      <c r="D97" s="52"/>
      <c r="E97" s="64"/>
      <c r="F97" s="64"/>
      <c r="G97" s="66">
        <f t="shared" si="19"/>
        <v>0</v>
      </c>
      <c r="H97" s="55"/>
      <c r="I97" s="56">
        <f t="shared" si="15"/>
        <v>0</v>
      </c>
      <c r="J97" s="54">
        <f t="shared" si="16"/>
        <v>0</v>
      </c>
      <c r="K97" s="56">
        <f t="shared" si="17"/>
        <v>0</v>
      </c>
    </row>
    <row r="98" spans="1:11" x14ac:dyDescent="0.2">
      <c r="A98" s="2" t="str">
        <f t="shared" si="14"/>
        <v/>
      </c>
      <c r="B98" s="52"/>
      <c r="C98" s="52"/>
      <c r="D98" s="52"/>
      <c r="E98" s="64"/>
      <c r="F98" s="65"/>
      <c r="G98" s="66">
        <f>E98*F98</f>
        <v>0</v>
      </c>
      <c r="H98" s="55"/>
      <c r="I98" s="56">
        <f t="shared" si="15"/>
        <v>0</v>
      </c>
      <c r="J98" s="54">
        <f t="shared" si="16"/>
        <v>0</v>
      </c>
      <c r="K98" s="56">
        <f t="shared" si="17"/>
        <v>0</v>
      </c>
    </row>
    <row r="99" spans="1:11" x14ac:dyDescent="0.2">
      <c r="A99" s="2" t="str">
        <f t="shared" si="14"/>
        <v/>
      </c>
      <c r="B99" s="52"/>
      <c r="C99" s="52"/>
      <c r="D99" s="52"/>
      <c r="E99" s="64"/>
      <c r="F99" s="64"/>
      <c r="G99" s="66">
        <f t="shared" ref="G99:G107" si="20">E99*F99</f>
        <v>0</v>
      </c>
      <c r="H99" s="55"/>
      <c r="I99" s="56">
        <f t="shared" si="15"/>
        <v>0</v>
      </c>
      <c r="J99" s="54">
        <f t="shared" si="16"/>
        <v>0</v>
      </c>
      <c r="K99" s="56">
        <f t="shared" si="17"/>
        <v>0</v>
      </c>
    </row>
    <row r="100" spans="1:11" x14ac:dyDescent="0.2">
      <c r="A100" s="2" t="str">
        <f t="shared" si="14"/>
        <v/>
      </c>
      <c r="B100" s="52"/>
      <c r="C100" s="52"/>
      <c r="D100" s="52"/>
      <c r="E100" s="64"/>
      <c r="F100" s="64"/>
      <c r="G100" s="66">
        <f t="shared" si="20"/>
        <v>0</v>
      </c>
      <c r="H100" s="55"/>
      <c r="I100" s="56">
        <f t="shared" si="15"/>
        <v>0</v>
      </c>
      <c r="J100" s="54">
        <f t="shared" si="16"/>
        <v>0</v>
      </c>
      <c r="K100" s="56">
        <f t="shared" si="17"/>
        <v>0</v>
      </c>
    </row>
    <row r="101" spans="1:11" x14ac:dyDescent="0.2">
      <c r="A101" s="2" t="str">
        <f t="shared" si="14"/>
        <v/>
      </c>
      <c r="B101" s="52"/>
      <c r="C101" s="52"/>
      <c r="D101" s="52"/>
      <c r="E101" s="64"/>
      <c r="F101" s="64"/>
      <c r="G101" s="66">
        <f t="shared" si="20"/>
        <v>0</v>
      </c>
      <c r="H101" s="55"/>
      <c r="I101" s="56">
        <f t="shared" si="15"/>
        <v>0</v>
      </c>
      <c r="J101" s="54">
        <f t="shared" si="16"/>
        <v>0</v>
      </c>
      <c r="K101" s="56">
        <f t="shared" si="17"/>
        <v>0</v>
      </c>
    </row>
    <row r="102" spans="1:11" x14ac:dyDescent="0.2">
      <c r="A102" s="2" t="str">
        <f t="shared" si="14"/>
        <v/>
      </c>
      <c r="B102" s="52"/>
      <c r="C102" s="52"/>
      <c r="D102" s="52"/>
      <c r="E102" s="64"/>
      <c r="F102" s="64"/>
      <c r="G102" s="66">
        <f t="shared" si="20"/>
        <v>0</v>
      </c>
      <c r="H102" s="55"/>
      <c r="I102" s="56">
        <f t="shared" si="15"/>
        <v>0</v>
      </c>
      <c r="J102" s="54">
        <f t="shared" si="16"/>
        <v>0</v>
      </c>
      <c r="K102" s="56">
        <f t="shared" si="17"/>
        <v>0</v>
      </c>
    </row>
    <row r="103" spans="1:11" x14ac:dyDescent="0.2">
      <c r="A103" s="2" t="str">
        <f t="shared" si="14"/>
        <v/>
      </c>
      <c r="B103" s="52"/>
      <c r="C103" s="52"/>
      <c r="D103" s="52"/>
      <c r="E103" s="64"/>
      <c r="F103" s="64"/>
      <c r="G103" s="66">
        <f t="shared" si="20"/>
        <v>0</v>
      </c>
      <c r="H103" s="55"/>
      <c r="I103" s="56">
        <f t="shared" si="15"/>
        <v>0</v>
      </c>
      <c r="J103" s="54">
        <f t="shared" si="16"/>
        <v>0</v>
      </c>
      <c r="K103" s="56">
        <f t="shared" si="17"/>
        <v>0</v>
      </c>
    </row>
    <row r="104" spans="1:11" x14ac:dyDescent="0.2">
      <c r="A104" s="2" t="str">
        <f t="shared" si="14"/>
        <v/>
      </c>
      <c r="B104" s="52"/>
      <c r="C104" s="52"/>
      <c r="D104" s="52"/>
      <c r="E104" s="64"/>
      <c r="F104" s="64"/>
      <c r="G104" s="66">
        <f t="shared" si="20"/>
        <v>0</v>
      </c>
      <c r="H104" s="55"/>
      <c r="I104" s="56">
        <f t="shared" si="15"/>
        <v>0</v>
      </c>
      <c r="J104" s="54">
        <f t="shared" si="16"/>
        <v>0</v>
      </c>
      <c r="K104" s="56">
        <f t="shared" si="17"/>
        <v>0</v>
      </c>
    </row>
    <row r="105" spans="1:11" x14ac:dyDescent="0.2">
      <c r="A105" s="2" t="str">
        <f t="shared" si="14"/>
        <v/>
      </c>
      <c r="B105" s="52"/>
      <c r="C105" s="52"/>
      <c r="D105" s="52"/>
      <c r="E105" s="64"/>
      <c r="F105" s="64"/>
      <c r="G105" s="66">
        <f t="shared" si="20"/>
        <v>0</v>
      </c>
      <c r="H105" s="55"/>
      <c r="I105" s="56">
        <f t="shared" si="15"/>
        <v>0</v>
      </c>
      <c r="J105" s="54">
        <f t="shared" si="16"/>
        <v>0</v>
      </c>
      <c r="K105" s="56">
        <f t="shared" si="17"/>
        <v>0</v>
      </c>
    </row>
    <row r="106" spans="1:11" x14ac:dyDescent="0.2">
      <c r="A106" s="2" t="str">
        <f t="shared" si="14"/>
        <v/>
      </c>
      <c r="B106" s="52"/>
      <c r="C106" s="52"/>
      <c r="D106" s="52"/>
      <c r="E106" s="64"/>
      <c r="F106" s="64"/>
      <c r="G106" s="66">
        <f t="shared" si="20"/>
        <v>0</v>
      </c>
      <c r="H106" s="55"/>
      <c r="I106" s="56">
        <f t="shared" si="15"/>
        <v>0</v>
      </c>
      <c r="J106" s="54">
        <f t="shared" si="16"/>
        <v>0</v>
      </c>
      <c r="K106" s="56">
        <f t="shared" si="17"/>
        <v>0</v>
      </c>
    </row>
    <row r="107" spans="1:11" x14ac:dyDescent="0.2">
      <c r="A107" s="2" t="str">
        <f t="shared" si="14"/>
        <v/>
      </c>
      <c r="B107" s="52"/>
      <c r="C107" s="52"/>
      <c r="D107" s="52"/>
      <c r="E107" s="64"/>
      <c r="F107" s="64"/>
      <c r="G107" s="66">
        <f t="shared" si="20"/>
        <v>0</v>
      </c>
      <c r="H107" s="55"/>
      <c r="I107" s="56">
        <f t="shared" si="15"/>
        <v>0</v>
      </c>
      <c r="J107" s="54">
        <f t="shared" si="16"/>
        <v>0</v>
      </c>
      <c r="K107" s="56">
        <f t="shared" si="17"/>
        <v>0</v>
      </c>
    </row>
    <row r="108" spans="1:11" x14ac:dyDescent="0.2">
      <c r="A108" s="2" t="str">
        <f t="shared" si="0"/>
        <v/>
      </c>
      <c r="B108" s="52"/>
      <c r="C108" s="52"/>
      <c r="D108" s="52"/>
      <c r="E108" s="64"/>
      <c r="F108" s="64"/>
      <c r="G108" s="66">
        <f t="shared" si="6"/>
        <v>0</v>
      </c>
      <c r="H108" s="55"/>
      <c r="I108" s="56">
        <f t="shared" si="2"/>
        <v>0</v>
      </c>
      <c r="J108" s="54">
        <f t="shared" si="3"/>
        <v>0</v>
      </c>
      <c r="K108" s="56">
        <f t="shared" si="4"/>
        <v>0</v>
      </c>
    </row>
    <row r="109" spans="1:11" x14ac:dyDescent="0.2">
      <c r="A109" s="2" t="str">
        <f t="shared" si="0"/>
        <v/>
      </c>
      <c r="B109" s="52"/>
      <c r="C109" s="52"/>
      <c r="D109" s="52"/>
      <c r="E109" s="64"/>
      <c r="F109" s="64"/>
      <c r="G109" s="66">
        <f t="shared" si="6"/>
        <v>0</v>
      </c>
      <c r="H109" s="55"/>
      <c r="I109" s="56">
        <f t="shared" si="2"/>
        <v>0</v>
      </c>
      <c r="J109" s="54">
        <f t="shared" si="3"/>
        <v>0</v>
      </c>
      <c r="K109" s="56">
        <f t="shared" si="4"/>
        <v>0</v>
      </c>
    </row>
    <row r="110" spans="1:11" x14ac:dyDescent="0.2">
      <c r="A110" s="2" t="str">
        <f t="shared" si="0"/>
        <v/>
      </c>
      <c r="B110" s="52"/>
      <c r="C110" s="52"/>
      <c r="D110" s="52"/>
      <c r="E110" s="64"/>
      <c r="F110" s="64"/>
      <c r="G110" s="66">
        <f t="shared" si="6"/>
        <v>0</v>
      </c>
      <c r="H110" s="55"/>
      <c r="I110" s="56">
        <f t="shared" si="2"/>
        <v>0</v>
      </c>
      <c r="J110" s="54">
        <f t="shared" si="3"/>
        <v>0</v>
      </c>
      <c r="K110" s="56">
        <f t="shared" si="4"/>
        <v>0</v>
      </c>
    </row>
    <row r="111" spans="1:11" x14ac:dyDescent="0.2">
      <c r="A111" s="2" t="str">
        <f t="shared" si="0"/>
        <v/>
      </c>
      <c r="B111" s="52"/>
      <c r="C111" s="52"/>
      <c r="D111" s="52"/>
      <c r="E111" s="64"/>
      <c r="F111" s="64"/>
      <c r="G111" s="66">
        <f t="shared" si="6"/>
        <v>0</v>
      </c>
      <c r="H111" s="55"/>
      <c r="I111" s="56">
        <f t="shared" si="2"/>
        <v>0</v>
      </c>
      <c r="J111" s="54">
        <f t="shared" si="3"/>
        <v>0</v>
      </c>
      <c r="K111" s="56">
        <f t="shared" si="4"/>
        <v>0</v>
      </c>
    </row>
    <row r="112" spans="1:11" x14ac:dyDescent="0.2">
      <c r="A112" s="2" t="str">
        <f t="shared" si="0"/>
        <v/>
      </c>
      <c r="B112" s="52"/>
      <c r="C112" s="52"/>
      <c r="D112" s="52"/>
      <c r="E112" s="64"/>
      <c r="F112" s="64"/>
      <c r="G112" s="66">
        <f t="shared" si="6"/>
        <v>0</v>
      </c>
      <c r="H112" s="55"/>
      <c r="I112" s="56">
        <f t="shared" si="2"/>
        <v>0</v>
      </c>
      <c r="J112" s="54">
        <f t="shared" si="3"/>
        <v>0</v>
      </c>
      <c r="K112" s="56">
        <f t="shared" si="4"/>
        <v>0</v>
      </c>
    </row>
    <row r="113" spans="3:11" x14ac:dyDescent="0.2">
      <c r="C113" s="30"/>
      <c r="D113" s="30"/>
      <c r="E113" s="30"/>
      <c r="F113" s="30"/>
      <c r="G113" s="30"/>
      <c r="H113" s="30"/>
      <c r="I113" s="30"/>
      <c r="J113" s="30"/>
      <c r="K113" s="30"/>
    </row>
    <row r="114" spans="3:11" x14ac:dyDescent="0.2">
      <c r="C114" s="30"/>
      <c r="D114" s="30"/>
      <c r="E114" s="30"/>
      <c r="F114" s="30"/>
      <c r="G114" s="30"/>
      <c r="H114" s="30"/>
      <c r="I114" s="30"/>
      <c r="J114" s="30"/>
      <c r="K114" s="30"/>
    </row>
    <row r="115" spans="3:11" x14ac:dyDescent="0.2">
      <c r="C115" s="30"/>
      <c r="D115" s="30"/>
      <c r="E115" s="30"/>
      <c r="F115" s="30"/>
      <c r="G115" s="30"/>
      <c r="H115" s="30"/>
      <c r="I115" s="30"/>
      <c r="J115" s="30"/>
      <c r="K115" s="30"/>
    </row>
    <row r="116" spans="3:11" x14ac:dyDescent="0.2">
      <c r="C116" s="30"/>
      <c r="D116" s="30"/>
      <c r="E116" s="30"/>
      <c r="F116" s="30"/>
      <c r="G116" s="30"/>
      <c r="H116" s="30"/>
      <c r="I116" s="30"/>
      <c r="J116" s="30"/>
      <c r="K116" s="30"/>
    </row>
    <row r="117" spans="3:11" x14ac:dyDescent="0.2">
      <c r="C117" s="30"/>
      <c r="D117" s="30"/>
      <c r="E117" s="30"/>
      <c r="F117" s="30"/>
      <c r="G117" s="30"/>
      <c r="H117" s="30"/>
      <c r="I117" s="30"/>
      <c r="J117" s="30"/>
      <c r="K117" s="30"/>
    </row>
    <row r="118" spans="3:11" x14ac:dyDescent="0.2">
      <c r="C118" s="30"/>
      <c r="D118" s="30"/>
      <c r="E118" s="30"/>
      <c r="F118" s="30"/>
      <c r="G118" s="30"/>
      <c r="H118" s="30"/>
      <c r="I118" s="30"/>
      <c r="J118" s="30"/>
      <c r="K118" s="30"/>
    </row>
    <row r="119" spans="3:11" x14ac:dyDescent="0.2">
      <c r="C119" s="30"/>
      <c r="D119" s="30"/>
      <c r="E119" s="30"/>
      <c r="F119" s="30"/>
      <c r="G119" s="30"/>
    </row>
    <row r="120" spans="3:11" x14ac:dyDescent="0.2">
      <c r="C120" s="30"/>
      <c r="D120" s="30"/>
      <c r="E120" s="30"/>
      <c r="F120" s="30"/>
      <c r="G120" s="30"/>
    </row>
    <row r="121" spans="3:11" x14ac:dyDescent="0.2">
      <c r="C121" s="30"/>
      <c r="D121" s="30"/>
      <c r="E121" s="30"/>
      <c r="F121" s="30"/>
      <c r="G121" s="30"/>
    </row>
    <row r="122" spans="3:11" x14ac:dyDescent="0.2">
      <c r="C122" s="30"/>
      <c r="D122" s="30"/>
      <c r="E122" s="30"/>
      <c r="F122" s="30"/>
      <c r="G122" s="30"/>
    </row>
    <row r="123" spans="3:11" x14ac:dyDescent="0.2">
      <c r="C123" s="30"/>
      <c r="D123" s="30"/>
      <c r="E123" s="30"/>
      <c r="F123" s="30"/>
      <c r="G123" s="30"/>
    </row>
    <row r="124" spans="3:11" x14ac:dyDescent="0.2">
      <c r="C124" s="30"/>
      <c r="D124" s="30"/>
      <c r="E124" s="30"/>
      <c r="F124" s="30"/>
      <c r="G124" s="30"/>
    </row>
  </sheetData>
  <sheetProtection sheet="1" formatCells="0" formatRows="0" insertRows="0"/>
  <mergeCells count="3">
    <mergeCell ref="H10:I10"/>
    <mergeCell ref="J10:K10"/>
    <mergeCell ref="J2:K2"/>
  </mergeCells>
  <conditionalFormatting sqref="E13:G22 B6">
    <cfRule type="cellIs" dxfId="116" priority="34" operator="equal">
      <formula>0</formula>
    </cfRule>
  </conditionalFormatting>
  <conditionalFormatting sqref="E23:G32">
    <cfRule type="cellIs" dxfId="115" priority="33" operator="equal">
      <formula>0</formula>
    </cfRule>
  </conditionalFormatting>
  <conditionalFormatting sqref="E33:G36 E67:G67 E108:G112">
    <cfRule type="cellIs" dxfId="114" priority="32" operator="equal">
      <formula>0</formula>
    </cfRule>
  </conditionalFormatting>
  <conditionalFormatting sqref="H112">
    <cfRule type="cellIs" dxfId="113" priority="27" operator="equal">
      <formula>0</formula>
    </cfRule>
  </conditionalFormatting>
  <conditionalFormatting sqref="H13:K13 H14:H22 I14:K36 I67:K67 I108:K112">
    <cfRule type="cellIs" dxfId="112" priority="31" operator="equal">
      <formula>0</formula>
    </cfRule>
  </conditionalFormatting>
  <conditionalFormatting sqref="H23:H31">
    <cfRule type="cellIs" dxfId="111" priority="30" operator="equal">
      <formula>0</formula>
    </cfRule>
  </conditionalFormatting>
  <conditionalFormatting sqref="H32">
    <cfRule type="cellIs" dxfId="110" priority="29" operator="equal">
      <formula>0</formula>
    </cfRule>
  </conditionalFormatting>
  <conditionalFormatting sqref="H33:H36 H67 H108:H111">
    <cfRule type="cellIs" dxfId="109" priority="28" operator="equal">
      <formula>0</formula>
    </cfRule>
  </conditionalFormatting>
  <conditionalFormatting sqref="J2 C6:XFD6">
    <cfRule type="cellIs" dxfId="108" priority="26" operator="equal">
      <formula>0</formula>
    </cfRule>
  </conditionalFormatting>
  <conditionalFormatting sqref="D2:I2 C3:XFD5 B2:B5 M2:XFD2">
    <cfRule type="cellIs" dxfId="107" priority="25" operator="equal">
      <formula>0</formula>
    </cfRule>
  </conditionalFormatting>
  <conditionalFormatting sqref="I12 K12">
    <cfRule type="cellIs" dxfId="106" priority="24" operator="equal">
      <formula>0</formula>
    </cfRule>
  </conditionalFormatting>
  <conditionalFormatting sqref="E37:G38 E49:G54">
    <cfRule type="cellIs" dxfId="105" priority="23" operator="equal">
      <formula>0</formula>
    </cfRule>
  </conditionalFormatting>
  <conditionalFormatting sqref="E55:G64">
    <cfRule type="cellIs" dxfId="104" priority="22" operator="equal">
      <formula>0</formula>
    </cfRule>
  </conditionalFormatting>
  <conditionalFormatting sqref="E65:G66">
    <cfRule type="cellIs" dxfId="103" priority="21" operator="equal">
      <formula>0</formula>
    </cfRule>
  </conditionalFormatting>
  <conditionalFormatting sqref="H37:K38 I49:K66 H49:H54">
    <cfRule type="cellIs" dxfId="102" priority="20" operator="equal">
      <formula>0</formula>
    </cfRule>
  </conditionalFormatting>
  <conditionalFormatting sqref="H55:H63">
    <cfRule type="cellIs" dxfId="101" priority="19" operator="equal">
      <formula>0</formula>
    </cfRule>
  </conditionalFormatting>
  <conditionalFormatting sqref="H64">
    <cfRule type="cellIs" dxfId="100" priority="18" operator="equal">
      <formula>0</formula>
    </cfRule>
  </conditionalFormatting>
  <conditionalFormatting sqref="H65:H66">
    <cfRule type="cellIs" dxfId="99" priority="17" operator="equal">
      <formula>0</formula>
    </cfRule>
  </conditionalFormatting>
  <conditionalFormatting sqref="E68:G75">
    <cfRule type="cellIs" dxfId="98" priority="16" operator="equal">
      <formula>0</formula>
    </cfRule>
  </conditionalFormatting>
  <conditionalFormatting sqref="E76:G85">
    <cfRule type="cellIs" dxfId="97" priority="15" operator="equal">
      <formula>0</formula>
    </cfRule>
  </conditionalFormatting>
  <conditionalFormatting sqref="E86:G89">
    <cfRule type="cellIs" dxfId="96" priority="14" operator="equal">
      <formula>0</formula>
    </cfRule>
  </conditionalFormatting>
  <conditionalFormatting sqref="H68:H75 I68:K89">
    <cfRule type="cellIs" dxfId="95" priority="13" operator="equal">
      <formula>0</formula>
    </cfRule>
  </conditionalFormatting>
  <conditionalFormatting sqref="H76:H84">
    <cfRule type="cellIs" dxfId="94" priority="12" operator="equal">
      <formula>0</formula>
    </cfRule>
  </conditionalFormatting>
  <conditionalFormatting sqref="H85">
    <cfRule type="cellIs" dxfId="93" priority="11" operator="equal">
      <formula>0</formula>
    </cfRule>
  </conditionalFormatting>
  <conditionalFormatting sqref="H86:H89">
    <cfRule type="cellIs" dxfId="92" priority="10" operator="equal">
      <formula>0</formula>
    </cfRule>
  </conditionalFormatting>
  <conditionalFormatting sqref="E90:G97">
    <cfRule type="cellIs" dxfId="91" priority="9" operator="equal">
      <formula>0</formula>
    </cfRule>
  </conditionalFormatting>
  <conditionalFormatting sqref="E98:G107">
    <cfRule type="cellIs" dxfId="90" priority="8" operator="equal">
      <formula>0</formula>
    </cfRule>
  </conditionalFormatting>
  <conditionalFormatting sqref="H90:H97 I90:K107">
    <cfRule type="cellIs" dxfId="89" priority="7" operator="equal">
      <formula>0</formula>
    </cfRule>
  </conditionalFormatting>
  <conditionalFormatting sqref="H98:H106">
    <cfRule type="cellIs" dxfId="88" priority="6" operator="equal">
      <formula>0</formula>
    </cfRule>
  </conditionalFormatting>
  <conditionalFormatting sqref="H107">
    <cfRule type="cellIs" dxfId="87" priority="5" operator="equal">
      <formula>0</formula>
    </cfRule>
  </conditionalFormatting>
  <conditionalFormatting sqref="E39:G39">
    <cfRule type="cellIs" dxfId="86" priority="4" operator="equal">
      <formula>0</formula>
    </cfRule>
  </conditionalFormatting>
  <conditionalFormatting sqref="E40:G48">
    <cfRule type="cellIs" dxfId="85" priority="3" operator="equal">
      <formula>0</formula>
    </cfRule>
  </conditionalFormatting>
  <conditionalFormatting sqref="H39 I39:K48">
    <cfRule type="cellIs" dxfId="84" priority="2" operator="equal">
      <formula>0</formula>
    </cfRule>
  </conditionalFormatting>
  <conditionalFormatting sqref="H40:H48">
    <cfRule type="cellIs" dxfId="83" priority="1" operator="equal">
      <formula>0</formula>
    </cfRule>
  </conditionalFormatting>
  <pageMargins left="0.70866141732283472" right="0.51181102362204722" top="0.74803149606299213" bottom="0.74803149606299213" header="0.31496062992125984" footer="0.31496062992125984"/>
  <pageSetup paperSize="9" scale="89" fitToHeight="0" orientation="landscape" r:id="rId1"/>
  <ignoredErrors>
    <ignoredError sqref="I12"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error="Wählen Sie das Arbeitspaket aus der Liste aus." prompt="Bitte Arbeitspaket auswählen" xr:uid="{00000000-0002-0000-0400-000000000000}">
          <x14:formula1>
            <xm:f>Arbeitspakete!$E$11:$E$26</xm:f>
          </x14:formula1>
          <xm:sqref>B13:B112</xm:sqref>
        </x14:dataValidation>
        <x14:dataValidation type="list" allowBlank="1" showInputMessage="1" showErrorMessage="1" error="Wählen Sie eine Firma/Organisation aus der Liste aus." prompt="Bitte Firma/Organisation auswählen" xr:uid="{00000000-0002-0000-0400-000001000000}">
          <x14:formula1>
            <xm:f>Projektteam!$E$12:$E$41</xm:f>
          </x14:formula1>
          <xm:sqref>D13:D112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BAEA-5FC4-458E-977B-0DE04BE5EA27}">
  <sheetPr>
    <tabColor theme="0"/>
    <pageSetUpPr fitToPage="1"/>
  </sheetPr>
  <dimension ref="A2:O47"/>
  <sheetViews>
    <sheetView showGridLines="0" zoomScaleNormal="100" zoomScaleSheetLayoutView="100" workbookViewId="0">
      <selection activeCell="B10" sqref="B10"/>
    </sheetView>
  </sheetViews>
  <sheetFormatPr baseColWidth="10" defaultColWidth="11.42578125" defaultRowHeight="12.75" x14ac:dyDescent="0.2"/>
  <cols>
    <col min="1" max="1" width="4.28515625" style="3" customWidth="1"/>
    <col min="2" max="2" width="25.7109375" style="3" customWidth="1"/>
    <col min="3" max="7" width="7.7109375" style="4" customWidth="1"/>
    <col min="8" max="12" width="7.7109375" style="3" customWidth="1"/>
    <col min="13" max="13" width="8.7109375" style="3" customWidth="1"/>
    <col min="14" max="14" width="4.7109375" style="3" customWidth="1"/>
    <col min="15" max="16384" width="11.42578125" style="3"/>
  </cols>
  <sheetData>
    <row r="2" spans="1:15" s="29" customFormat="1" x14ac:dyDescent="0.2">
      <c r="A2" s="28" t="s">
        <v>28</v>
      </c>
      <c r="M2" s="241">
        <f>Hinweise!B8</f>
        <v>0</v>
      </c>
      <c r="N2" s="241"/>
    </row>
    <row r="3" spans="1:15" s="29" customFormat="1" x14ac:dyDescent="0.2">
      <c r="A3" s="29" t="s">
        <v>27</v>
      </c>
    </row>
    <row r="4" spans="1:15" s="29" customFormat="1" x14ac:dyDescent="0.2"/>
    <row r="5" spans="1:15" s="29" customFormat="1" x14ac:dyDescent="0.2">
      <c r="A5" s="29" t="str">
        <f>"Projekt: "&amp;Hinweise!B7</f>
        <v xml:space="preserve">Projekt: </v>
      </c>
      <c r="C5" s="27"/>
    </row>
    <row r="6" spans="1:15" s="29" customFormat="1" x14ac:dyDescent="0.2">
      <c r="C6" s="27"/>
    </row>
    <row r="7" spans="1:15" s="29" customFormat="1" x14ac:dyDescent="0.2">
      <c r="A7" s="28" t="s">
        <v>39</v>
      </c>
    </row>
    <row r="8" spans="1:15" s="29" customFormat="1" x14ac:dyDescent="0.2">
      <c r="A8" s="28"/>
    </row>
    <row r="9" spans="1:15" s="29" customFormat="1" ht="19.899999999999999" customHeight="1" x14ac:dyDescent="0.2">
      <c r="A9" s="28"/>
      <c r="C9" s="253" t="s">
        <v>30</v>
      </c>
      <c r="D9" s="254"/>
      <c r="E9" s="254"/>
      <c r="F9" s="254"/>
      <c r="G9" s="254"/>
      <c r="H9" s="254"/>
      <c r="I9" s="254"/>
      <c r="J9" s="254"/>
      <c r="K9" s="254"/>
      <c r="L9" s="255"/>
    </row>
    <row r="10" spans="1:15" s="29" customFormat="1" ht="19.899999999999999" customHeight="1" thickBot="1" x14ac:dyDescent="0.25">
      <c r="A10" s="159"/>
      <c r="B10" s="160" t="s">
        <v>0</v>
      </c>
      <c r="C10" s="158">
        <v>1</v>
      </c>
      <c r="D10" s="138">
        <v>2</v>
      </c>
      <c r="E10" s="138">
        <v>3</v>
      </c>
      <c r="F10" s="138">
        <v>4</v>
      </c>
      <c r="G10" s="138">
        <v>5</v>
      </c>
      <c r="H10" s="138">
        <v>6</v>
      </c>
      <c r="I10" s="138">
        <v>7</v>
      </c>
      <c r="J10" s="138">
        <v>8</v>
      </c>
      <c r="K10" s="138">
        <v>9</v>
      </c>
      <c r="L10" s="157">
        <v>10</v>
      </c>
      <c r="M10" s="164" t="s">
        <v>21</v>
      </c>
      <c r="N10" s="165" t="s">
        <v>25</v>
      </c>
      <c r="O10" s="41"/>
    </row>
    <row r="11" spans="1:15" s="29" customFormat="1" ht="19.899999999999999" customHeight="1" x14ac:dyDescent="0.2">
      <c r="A11" s="245" t="s">
        <v>35</v>
      </c>
      <c r="B11" s="139">
        <f>VLOOKUP(1,Projektteam!$A$13:$G$82,5,FALSE)</f>
        <v>0</v>
      </c>
      <c r="C11" s="145">
        <f>SUMIFS(Personalaufwand!$L$13:$L$110,Personalaufwand!$E$13:$E$110,$B$11,Personalaufwand!$A$13:$A$110,C10)</f>
        <v>0</v>
      </c>
      <c r="D11" s="21">
        <f>SUMIFS(Personalaufwand!$L$13:$L$110,Personalaufwand!$E$13:$E$110,$B$11,Personalaufwand!$A$13:$A$110,D10)</f>
        <v>0</v>
      </c>
      <c r="E11" s="21">
        <f>SUMIFS(Personalaufwand!$L$13:$L$110,Personalaufwand!$E$13:$E$110,$B$11,Personalaufwand!$A$13:$A$110,E10)</f>
        <v>0</v>
      </c>
      <c r="F11" s="21">
        <f>SUMIFS(Personalaufwand!$L$13:$L$110,Personalaufwand!$E$13:$E$110,$B$11,Personalaufwand!$A$13:$A$110,F10)</f>
        <v>0</v>
      </c>
      <c r="G11" s="21">
        <f>SUMIFS(Personalaufwand!$L$13:$L$110,Personalaufwand!$E$13:$E$110,$B$11,Personalaufwand!$A$13:$A$110,G10)</f>
        <v>0</v>
      </c>
      <c r="H11" s="21">
        <f>SUMIFS(Personalaufwand!$L$13:$L$110,Personalaufwand!$E$13:$E$110,$B$11,Personalaufwand!$A$13:$A$110,H10)</f>
        <v>0</v>
      </c>
      <c r="I11" s="21">
        <f>SUMIFS(Personalaufwand!$L$13:$L$110,Personalaufwand!$E$13:$E$110,$B$11,Personalaufwand!$A$13:$A$110,I10)</f>
        <v>0</v>
      </c>
      <c r="J11" s="21">
        <f>SUMIFS(Personalaufwand!$L$13:$L$110,Personalaufwand!$E$13:$E$110,$B$11,Personalaufwand!$A$13:$A$110,J10)</f>
        <v>0</v>
      </c>
      <c r="K11" s="21">
        <f>SUMIFS(Personalaufwand!$L$13:$L$110,Personalaufwand!$E$13:$E$110,$B$11,Personalaufwand!$A$13:$A$110,K10)</f>
        <v>0</v>
      </c>
      <c r="L11" s="22">
        <f>SUMIFS(Personalaufwand!$L$13:$L$110,Personalaufwand!$E$13:$E$110,$B$11,Personalaufwand!$A$13:$A$110,L10)</f>
        <v>0</v>
      </c>
      <c r="M11" s="131">
        <f t="shared" ref="M11:M17" si="0">SUM(C11:L11)</f>
        <v>0</v>
      </c>
      <c r="N11" s="6">
        <f t="shared" ref="N11:N17" ca="1" si="1">IFERROR(100/$M$20*M11,0)</f>
        <v>0</v>
      </c>
      <c r="O11" s="41"/>
    </row>
    <row r="12" spans="1:15" s="29" customFormat="1" ht="19.899999999999999" customHeight="1" x14ac:dyDescent="0.2">
      <c r="A12" s="246"/>
      <c r="B12" s="140">
        <f>VLOOKUP(2,Projektteam!$A$13:$G$82,5,FALSE)</f>
        <v>0</v>
      </c>
      <c r="C12" s="146">
        <f>SUMIFS(Personalaufwand!$L$13:$L$110,Personalaufwand!$E$13:$E$110,$B$12,Personalaufwand!$A$13:$A$110,C10)</f>
        <v>0</v>
      </c>
      <c r="D12" s="23">
        <f>SUMIFS(Personalaufwand!$L$13:$L$110,Personalaufwand!$E$13:$E$110,$B$12,Personalaufwand!$A$13:$A$110,D10)</f>
        <v>0</v>
      </c>
      <c r="E12" s="23">
        <f>SUMIFS(Personalaufwand!$L$13:$L$110,Personalaufwand!$E$13:$E$110,$B$12,Personalaufwand!$A$13:$A$110,E10)</f>
        <v>0</v>
      </c>
      <c r="F12" s="23">
        <f>SUMIFS(Personalaufwand!$L$13:$L$110,Personalaufwand!$E$13:$E$110,$B$12,Personalaufwand!$A$13:$A$110,F10)</f>
        <v>0</v>
      </c>
      <c r="G12" s="23">
        <f>SUMIFS(Personalaufwand!$L$13:$L$110,Personalaufwand!$E$13:$E$110,$B$12,Personalaufwand!$A$13:$A$110,G10)</f>
        <v>0</v>
      </c>
      <c r="H12" s="23">
        <f>SUMIFS(Personalaufwand!$L$13:$L$110,Personalaufwand!$E$13:$E$110,$B$12,Personalaufwand!$A$13:$A$110,H10)</f>
        <v>0</v>
      </c>
      <c r="I12" s="23">
        <f>SUMIFS(Personalaufwand!$L$13:$L$110,Personalaufwand!$E$13:$E$110,$B$12,Personalaufwand!$A$13:$A$110,I10)</f>
        <v>0</v>
      </c>
      <c r="J12" s="23">
        <f>SUMIFS(Personalaufwand!$L$13:$L$110,Personalaufwand!$E$13:$E$110,$B$12,Personalaufwand!$A$13:$A$110,J10)</f>
        <v>0</v>
      </c>
      <c r="K12" s="23">
        <f>SUMIFS(Personalaufwand!$L$13:$L$110,Personalaufwand!$E$13:$E$110,$B$12,Personalaufwand!$A$13:$A$110,K10)</f>
        <v>0</v>
      </c>
      <c r="L12" s="24">
        <f>SUMIFS(Personalaufwand!$L$13:$L$110,Personalaufwand!$E$13:$E$110,$B$12,Personalaufwand!$A$13:$A$110,L10)</f>
        <v>0</v>
      </c>
      <c r="M12" s="132">
        <f t="shared" si="0"/>
        <v>0</v>
      </c>
      <c r="N12" s="8">
        <f t="shared" ca="1" si="1"/>
        <v>0</v>
      </c>
      <c r="O12" s="41"/>
    </row>
    <row r="13" spans="1:15" s="29" customFormat="1" ht="19.899999999999999" customHeight="1" x14ac:dyDescent="0.2">
      <c r="A13" s="246"/>
      <c r="B13" s="140">
        <f>VLOOKUP(3,Projektteam!$A$13:$G$82,5,FALSE)</f>
        <v>0</v>
      </c>
      <c r="C13" s="146">
        <f>SUMIFS(Personalaufwand!$L$13:$L$110,Personalaufwand!$E$13:$E$110,$B$13,Personalaufwand!$A$13:$A$110,C10)</f>
        <v>0</v>
      </c>
      <c r="D13" s="23">
        <f>SUMIFS(Personalaufwand!$L$13:$L$110,Personalaufwand!$E$13:$E$110,$B$13,Personalaufwand!$A$13:$A$110,D10)</f>
        <v>0</v>
      </c>
      <c r="E13" s="23">
        <f>SUMIFS(Personalaufwand!$L$13:$L$110,Personalaufwand!$E$13:$E$110,$B$13,Personalaufwand!$A$13:$A$110,E10)</f>
        <v>0</v>
      </c>
      <c r="F13" s="23">
        <f>SUMIFS(Personalaufwand!$L$13:$L$110,Personalaufwand!$E$13:$E$110,$B$13,Personalaufwand!$A$13:$A$110,F10)</f>
        <v>0</v>
      </c>
      <c r="G13" s="23">
        <f>SUMIFS(Personalaufwand!$L$13:$L$110,Personalaufwand!$E$13:$E$110,$B$13,Personalaufwand!$A$13:$A$110,G10)</f>
        <v>0</v>
      </c>
      <c r="H13" s="23">
        <f>SUMIFS(Personalaufwand!$L$13:$L$110,Personalaufwand!$E$13:$E$110,$B$13,Personalaufwand!$A$13:$A$110,H10)</f>
        <v>0</v>
      </c>
      <c r="I13" s="23">
        <f>SUMIFS(Personalaufwand!$L$13:$L$110,Personalaufwand!$E$13:$E$110,$B$13,Personalaufwand!$A$13:$A$110,I10)</f>
        <v>0</v>
      </c>
      <c r="J13" s="23">
        <f>SUMIFS(Personalaufwand!$L$13:$L$110,Personalaufwand!$E$13:$E$110,$B$13,Personalaufwand!$A$13:$A$110,J10)</f>
        <v>0</v>
      </c>
      <c r="K13" s="23">
        <f>SUMIFS(Personalaufwand!$L$13:$L$110,Personalaufwand!$E$13:$E$110,$B$13,Personalaufwand!$A$13:$A$110,K10)</f>
        <v>0</v>
      </c>
      <c r="L13" s="24">
        <f>SUMIFS(Personalaufwand!$L$13:$L$110,Personalaufwand!$E$13:$E$110,$B$13,Personalaufwand!$A$13:$A$110,L10)</f>
        <v>0</v>
      </c>
      <c r="M13" s="132">
        <f t="shared" si="0"/>
        <v>0</v>
      </c>
      <c r="N13" s="8">
        <f t="shared" ca="1" si="1"/>
        <v>0</v>
      </c>
      <c r="O13" s="41"/>
    </row>
    <row r="14" spans="1:15" s="29" customFormat="1" ht="19.899999999999999" customHeight="1" x14ac:dyDescent="0.2">
      <c r="A14" s="246"/>
      <c r="B14" s="140">
        <f>VLOOKUP(4,Projektteam!$A$13:$G$82,5,FALSE)</f>
        <v>0</v>
      </c>
      <c r="C14" s="146">
        <f>SUMIFS(Personalaufwand!$L$13:$L$110,Personalaufwand!$E$13:$E$110,$B$14,Personalaufwand!$A$13:$A$110,C10)</f>
        <v>0</v>
      </c>
      <c r="D14" s="23">
        <f>SUMIFS(Personalaufwand!$L$13:$L$110,Personalaufwand!$E$13:$E$110,$B$14,Personalaufwand!$A$13:$A$110,D10)</f>
        <v>0</v>
      </c>
      <c r="E14" s="23">
        <f>SUMIFS(Personalaufwand!$L$13:$L$110,Personalaufwand!$E$13:$E$110,$B$14,Personalaufwand!$A$13:$A$110,E10)</f>
        <v>0</v>
      </c>
      <c r="F14" s="23">
        <f>SUMIFS(Personalaufwand!$L$13:$L$110,Personalaufwand!$E$13:$E$110,$B$14,Personalaufwand!$A$13:$A$110,F10)</f>
        <v>0</v>
      </c>
      <c r="G14" s="23">
        <f>SUMIFS(Personalaufwand!$L$13:$L$110,Personalaufwand!$E$13:$E$110,$B$14,Personalaufwand!$A$13:$A$110,G10)</f>
        <v>0</v>
      </c>
      <c r="H14" s="23">
        <f>SUMIFS(Personalaufwand!$L$13:$L$110,Personalaufwand!$E$13:$E$110,$B$14,Personalaufwand!$A$13:$A$110,H10)</f>
        <v>0</v>
      </c>
      <c r="I14" s="23">
        <f>SUMIFS(Personalaufwand!$L$13:$L$110,Personalaufwand!$E$13:$E$110,$B$14,Personalaufwand!$A$13:$A$110,I10)</f>
        <v>0</v>
      </c>
      <c r="J14" s="23">
        <f>SUMIFS(Personalaufwand!$L$13:$L$110,Personalaufwand!$E$13:$E$110,$B$14,Personalaufwand!$A$13:$A$110,J10)</f>
        <v>0</v>
      </c>
      <c r="K14" s="23">
        <f>SUMIFS(Personalaufwand!$L$13:$L$110,Personalaufwand!$E$13:$E$110,$B$14,Personalaufwand!$A$13:$A$110,K10)</f>
        <v>0</v>
      </c>
      <c r="L14" s="24">
        <f>SUMIFS(Personalaufwand!$L$13:$L$110,Personalaufwand!$E$13:$E$110,$B$14,Personalaufwand!$A$13:$A$110,L10)</f>
        <v>0</v>
      </c>
      <c r="M14" s="132">
        <f t="shared" si="0"/>
        <v>0</v>
      </c>
      <c r="N14" s="8">
        <f t="shared" ca="1" si="1"/>
        <v>0</v>
      </c>
      <c r="O14" s="41"/>
    </row>
    <row r="15" spans="1:15" s="29" customFormat="1" ht="19.899999999999999" customHeight="1" x14ac:dyDescent="0.2">
      <c r="A15" s="246"/>
      <c r="B15" s="140">
        <f>VLOOKUP(5,Projektteam!$A$13:$G$82,5,FALSE)</f>
        <v>0</v>
      </c>
      <c r="C15" s="146">
        <f>SUMIFS(Personalaufwand!$L$13:$L$110,Personalaufwand!$E$13:$E$110,$B$15,Personalaufwand!$A$13:$A$110,C10)</f>
        <v>0</v>
      </c>
      <c r="D15" s="23">
        <f>SUMIFS(Personalaufwand!$L$13:$L$110,Personalaufwand!$E$13:$E$110,$B$15,Personalaufwand!$A$13:$A$110,D10)</f>
        <v>0</v>
      </c>
      <c r="E15" s="23">
        <f>SUMIFS(Personalaufwand!$L$13:$L$110,Personalaufwand!$E$13:$E$110,$B$15,Personalaufwand!$A$13:$A$110,E10)</f>
        <v>0</v>
      </c>
      <c r="F15" s="23">
        <f>SUMIFS(Personalaufwand!$L$13:$L$110,Personalaufwand!$E$13:$E$110,$B$15,Personalaufwand!$A$13:$A$110,F10)</f>
        <v>0</v>
      </c>
      <c r="G15" s="23">
        <f>SUMIFS(Personalaufwand!$L$13:$L$110,Personalaufwand!$E$13:$E$110,$B$15,Personalaufwand!$A$13:$A$110,G10)</f>
        <v>0</v>
      </c>
      <c r="H15" s="23">
        <f>SUMIFS(Personalaufwand!$L$13:$L$110,Personalaufwand!$E$13:$E$110,$B$15,Personalaufwand!$A$13:$A$110,H10)</f>
        <v>0</v>
      </c>
      <c r="I15" s="23">
        <f>SUMIFS(Personalaufwand!$L$13:$L$110,Personalaufwand!$E$13:$E$110,$B$15,Personalaufwand!$A$13:$A$110,I10)</f>
        <v>0</v>
      </c>
      <c r="J15" s="23">
        <f>SUMIFS(Personalaufwand!$L$13:$L$110,Personalaufwand!$E$13:$E$110,$B$15,Personalaufwand!$A$13:$A$110,J10)</f>
        <v>0</v>
      </c>
      <c r="K15" s="23">
        <f>SUMIFS(Personalaufwand!$L$13:$L$110,Personalaufwand!$E$13:$E$110,$B$15,Personalaufwand!$A$13:$A$110,K10)</f>
        <v>0</v>
      </c>
      <c r="L15" s="24">
        <f>SUMIFS(Personalaufwand!$L$13:$L$110,Personalaufwand!$E$13:$E$110,$B$15,Personalaufwand!$A$13:$A$110,L10)</f>
        <v>0</v>
      </c>
      <c r="M15" s="132">
        <f t="shared" si="0"/>
        <v>0</v>
      </c>
      <c r="N15" s="8">
        <f t="shared" ca="1" si="1"/>
        <v>0</v>
      </c>
      <c r="O15" s="41"/>
    </row>
    <row r="16" spans="1:15" s="29" customFormat="1" ht="19.899999999999999" customHeight="1" x14ac:dyDescent="0.2">
      <c r="A16" s="246"/>
      <c r="B16" s="140">
        <f>VLOOKUP(6,Projektteam!$A$13:$G$82,5,FALSE)</f>
        <v>0</v>
      </c>
      <c r="C16" s="146">
        <f>SUMIFS(Personalaufwand!$L$13:$L$110,Personalaufwand!$E$13:$E$110,$B$16,Personalaufwand!$A$13:$A$110,C10)</f>
        <v>0</v>
      </c>
      <c r="D16" s="23">
        <f>SUMIFS(Personalaufwand!$L$13:$L$110,Personalaufwand!$E$13:$E$110,$B$16,Personalaufwand!$A$13:$A$110,D10)</f>
        <v>0</v>
      </c>
      <c r="E16" s="23">
        <f>SUMIFS(Personalaufwand!$L$13:$L$110,Personalaufwand!$E$13:$E$110,$B$16,Personalaufwand!$A$13:$A$110,E10)</f>
        <v>0</v>
      </c>
      <c r="F16" s="23">
        <f>SUMIFS(Personalaufwand!$L$13:$L$110,Personalaufwand!$E$13:$E$110,$B$16,Personalaufwand!$A$13:$A$110,F10)</f>
        <v>0</v>
      </c>
      <c r="G16" s="23">
        <f>SUMIFS(Personalaufwand!$L$13:$L$110,Personalaufwand!$E$13:$E$110,$B$16,Personalaufwand!$A$13:$A$110,G10)</f>
        <v>0</v>
      </c>
      <c r="H16" s="23">
        <f>SUMIFS(Personalaufwand!$L$13:$L$110,Personalaufwand!$E$13:$E$110,$B$16,Personalaufwand!$A$13:$A$110,H10)</f>
        <v>0</v>
      </c>
      <c r="I16" s="23">
        <f>SUMIFS(Personalaufwand!$L$13:$L$110,Personalaufwand!$E$13:$E$110,$B$16,Personalaufwand!$A$13:$A$110,I10)</f>
        <v>0</v>
      </c>
      <c r="J16" s="23">
        <f>SUMIFS(Personalaufwand!$L$13:$L$110,Personalaufwand!$E$13:$E$110,$B$16,Personalaufwand!$A$13:$A$110,J10)</f>
        <v>0</v>
      </c>
      <c r="K16" s="23">
        <f>SUMIFS(Personalaufwand!$L$13:$L$110,Personalaufwand!$E$13:$E$110,$B$16,Personalaufwand!$A$13:$A$110,K10)</f>
        <v>0</v>
      </c>
      <c r="L16" s="24">
        <f>SUMIFS(Personalaufwand!$L$13:$L$110,Personalaufwand!$E$13:$E$110,$B$16,Personalaufwand!$A$13:$A$110,L10)</f>
        <v>0</v>
      </c>
      <c r="M16" s="132">
        <f t="shared" si="0"/>
        <v>0</v>
      </c>
      <c r="N16" s="8">
        <f t="shared" ca="1" si="1"/>
        <v>0</v>
      </c>
      <c r="O16" s="41"/>
    </row>
    <row r="17" spans="1:15" s="29" customFormat="1" ht="19.899999999999999" customHeight="1" x14ac:dyDescent="0.2">
      <c r="A17" s="246"/>
      <c r="B17" s="141">
        <f>VLOOKUP(7,Projektteam!$A$13:$G$82,5,FALSE)</f>
        <v>0</v>
      </c>
      <c r="C17" s="147">
        <f>SUMIFS(Personalaufwand!$L$13:$L$110,Personalaufwand!$E$13:$E$110,$B$17,Personalaufwand!$A$13:$A$110,C10)</f>
        <v>0</v>
      </c>
      <c r="D17" s="25">
        <f>SUMIFS(Personalaufwand!$L$13:$L$110,Personalaufwand!$E$13:$E$110,$B$17,Personalaufwand!$A$13:$A$110,D10)</f>
        <v>0</v>
      </c>
      <c r="E17" s="25">
        <f>SUMIFS(Personalaufwand!$L$13:$L$110,Personalaufwand!$E$13:$E$110,$B$17,Personalaufwand!$A$13:$A$110,E10)</f>
        <v>0</v>
      </c>
      <c r="F17" s="25">
        <f>SUMIFS(Personalaufwand!$L$13:$L$110,Personalaufwand!$E$13:$E$110,$B$17,Personalaufwand!$A$13:$A$110,F10)</f>
        <v>0</v>
      </c>
      <c r="G17" s="25">
        <f>SUMIFS(Personalaufwand!$L$13:$L$110,Personalaufwand!$E$13:$E$110,$B$17,Personalaufwand!$A$13:$A$110,G10)</f>
        <v>0</v>
      </c>
      <c r="H17" s="25">
        <f>SUMIFS(Personalaufwand!$L$13:$L$110,Personalaufwand!$E$13:$E$110,$B$17,Personalaufwand!$A$13:$A$110,H10)</f>
        <v>0</v>
      </c>
      <c r="I17" s="25">
        <f>SUMIFS(Personalaufwand!$L$13:$L$110,Personalaufwand!$E$13:$E$110,$B$17,Personalaufwand!$A$13:$A$110,I10)</f>
        <v>0</v>
      </c>
      <c r="J17" s="25">
        <f>SUMIFS(Personalaufwand!$L$13:$L$110,Personalaufwand!$E$13:$E$110,$B$17,Personalaufwand!$A$13:$A$110,J10)</f>
        <v>0</v>
      </c>
      <c r="K17" s="25">
        <f>SUMIFS(Personalaufwand!$L$13:$L$110,Personalaufwand!$E$13:$E$110,$B$17,Personalaufwand!$A$13:$A$110,K10)</f>
        <v>0</v>
      </c>
      <c r="L17" s="26">
        <f>SUMIFS(Personalaufwand!$L$13:$L$110,Personalaufwand!$E$13:$E$110,$B$17,Personalaufwand!$A$13:$A$110,L10)</f>
        <v>0</v>
      </c>
      <c r="M17" s="133">
        <f t="shared" si="0"/>
        <v>0</v>
      </c>
      <c r="N17" s="12">
        <f t="shared" ca="1" si="1"/>
        <v>0</v>
      </c>
      <c r="O17" s="41"/>
    </row>
    <row r="18" spans="1:15" s="29" customFormat="1" ht="19.899999999999999" customHeight="1" x14ac:dyDescent="0.2">
      <c r="A18" s="246"/>
      <c r="B18" s="142" t="s">
        <v>109</v>
      </c>
      <c r="C18" s="148">
        <f>SUM(C11:C17)</f>
        <v>0</v>
      </c>
      <c r="D18" s="122">
        <f t="shared" ref="D18:L18" si="2">SUM(D11:D17)</f>
        <v>0</v>
      </c>
      <c r="E18" s="122">
        <f t="shared" si="2"/>
        <v>0</v>
      </c>
      <c r="F18" s="122">
        <f t="shared" si="2"/>
        <v>0</v>
      </c>
      <c r="G18" s="122">
        <f t="shared" si="2"/>
        <v>0</v>
      </c>
      <c r="H18" s="122">
        <f t="shared" si="2"/>
        <v>0</v>
      </c>
      <c r="I18" s="122">
        <f t="shared" si="2"/>
        <v>0</v>
      </c>
      <c r="J18" s="122">
        <f t="shared" si="2"/>
        <v>0</v>
      </c>
      <c r="K18" s="122">
        <f t="shared" si="2"/>
        <v>0</v>
      </c>
      <c r="L18" s="129">
        <f t="shared" si="2"/>
        <v>0</v>
      </c>
      <c r="M18" s="134">
        <f t="shared" ref="M18" si="3">SUM(C18:L18)</f>
        <v>0</v>
      </c>
      <c r="N18" s="123">
        <f ca="1">SUM(N11:N17)</f>
        <v>0</v>
      </c>
      <c r="O18" s="41"/>
    </row>
    <row r="19" spans="1:15" s="29" customFormat="1" ht="19.899999999999999" customHeight="1" x14ac:dyDescent="0.2">
      <c r="A19" s="247"/>
      <c r="B19" s="197" t="s">
        <v>110</v>
      </c>
      <c r="C19" s="198">
        <f ca="1">SUMIF(Personalaufwand!$A$13:$M$110,C10,Personalaufwand!$J$13:$J$110)</f>
        <v>0</v>
      </c>
      <c r="D19" s="199">
        <f ca="1">SUMIF(Personalaufwand!$A$13:$M$110,D10,Personalaufwand!$J$13:$J$110)</f>
        <v>0</v>
      </c>
      <c r="E19" s="199">
        <f ca="1">SUMIF(Personalaufwand!$A$13:$M$110,E10,Personalaufwand!$J$13:$J$110)</f>
        <v>0</v>
      </c>
      <c r="F19" s="199">
        <f ca="1">SUMIF(Personalaufwand!$A$13:$M$110,F10,Personalaufwand!$J$13:$J$110)</f>
        <v>0</v>
      </c>
      <c r="G19" s="199">
        <f ca="1">SUMIF(Personalaufwand!$A$13:$M$110,G10,Personalaufwand!$J$13:$J$110)</f>
        <v>0</v>
      </c>
      <c r="H19" s="199">
        <f ca="1">SUMIF(Personalaufwand!$A$13:$M$110,H10,Personalaufwand!$J$13:$J$110)</f>
        <v>0</v>
      </c>
      <c r="I19" s="199">
        <f ca="1">SUMIF(Personalaufwand!$A$13:$M$110,I10,Personalaufwand!$J$13:$J$110)</f>
        <v>0</v>
      </c>
      <c r="J19" s="199">
        <f ca="1">SUMIF(Personalaufwand!$A$13:$M$110,J10,Personalaufwand!$J$13:$J$110)</f>
        <v>0</v>
      </c>
      <c r="K19" s="199">
        <f ca="1">SUMIF(Personalaufwand!$A$13:$M$110,K10,Personalaufwand!$J$13:$J$110)</f>
        <v>0</v>
      </c>
      <c r="L19" s="200">
        <f ca="1">SUMIF(Personalaufwand!$A$13:$M$110,L10,Personalaufwand!$J$13:$J$110)</f>
        <v>0</v>
      </c>
      <c r="M19" s="201">
        <f t="shared" ref="M19:M21" ca="1" si="4">SUM(C19:L19)</f>
        <v>0</v>
      </c>
      <c r="N19" s="202">
        <f ca="1">IFERROR(100/$M$20*M19,0)</f>
        <v>0</v>
      </c>
      <c r="O19" s="41"/>
    </row>
    <row r="20" spans="1:15" s="29" customFormat="1" ht="19.899999999999999" customHeight="1" thickBot="1" x14ac:dyDescent="0.25">
      <c r="A20" s="248"/>
      <c r="B20" s="143" t="s">
        <v>65</v>
      </c>
      <c r="C20" s="149">
        <f ca="1">SUM(C18:C19)</f>
        <v>0</v>
      </c>
      <c r="D20" s="119">
        <f t="shared" ref="D20:L20" ca="1" si="5">SUM(D18:D19)</f>
        <v>0</v>
      </c>
      <c r="E20" s="119">
        <f t="shared" ca="1" si="5"/>
        <v>0</v>
      </c>
      <c r="F20" s="119">
        <f t="shared" ca="1" si="5"/>
        <v>0</v>
      </c>
      <c r="G20" s="119">
        <f t="shared" ca="1" si="5"/>
        <v>0</v>
      </c>
      <c r="H20" s="119">
        <f t="shared" ca="1" si="5"/>
        <v>0</v>
      </c>
      <c r="I20" s="119">
        <f t="shared" ca="1" si="5"/>
        <v>0</v>
      </c>
      <c r="J20" s="119">
        <f t="shared" ca="1" si="5"/>
        <v>0</v>
      </c>
      <c r="K20" s="119">
        <f t="shared" ca="1" si="5"/>
        <v>0</v>
      </c>
      <c r="L20" s="120">
        <f t="shared" ca="1" si="5"/>
        <v>0</v>
      </c>
      <c r="M20" s="135">
        <f ca="1">SUM(M18:M19)</f>
        <v>0</v>
      </c>
      <c r="N20" s="121">
        <f ca="1">SUM(N18:N19)</f>
        <v>0</v>
      </c>
      <c r="O20" s="41"/>
    </row>
    <row r="21" spans="1:15" s="29" customFormat="1" ht="19.899999999999999" customHeight="1" x14ac:dyDescent="0.2">
      <c r="A21" s="245" t="s">
        <v>20</v>
      </c>
      <c r="B21" s="139">
        <f>VLOOKUP(1,Projektteam!$A$13:$G$82,5,FALSE)</f>
        <v>0</v>
      </c>
      <c r="C21" s="150">
        <f>SUMIFS(Materialaufwand!$J$13:$J$112,Materialaufwand!$D$13:$D$112,$B$21,Materialaufwand!$A$13:$A$112,C10)</f>
        <v>0</v>
      </c>
      <c r="D21" s="5">
        <f>SUMIFS(Materialaufwand!$J$13:$J$112,Materialaufwand!$D$13:$D$112,$B$21,Materialaufwand!$A$13:$A$112,D10)</f>
        <v>0</v>
      </c>
      <c r="E21" s="5">
        <f>SUMIFS(Materialaufwand!$J$13:$J$112,Materialaufwand!$D$13:$D$112,$B$21,Materialaufwand!$A$13:$A$112,E10)</f>
        <v>0</v>
      </c>
      <c r="F21" s="5">
        <f>SUMIFS(Materialaufwand!$J$13:$J$112,Materialaufwand!$D$13:$D$112,$B$21,Materialaufwand!$A$13:$A$112,F10)</f>
        <v>0</v>
      </c>
      <c r="G21" s="5">
        <f>SUMIFS(Materialaufwand!$J$13:$J$112,Materialaufwand!$D$13:$D$112,$B$21,Materialaufwand!$A$13:$A$112,G10)</f>
        <v>0</v>
      </c>
      <c r="H21" s="5">
        <f>SUMIFS(Materialaufwand!$J$13:$J$112,Materialaufwand!$D$13:$D$112,$B$21,Materialaufwand!$A$13:$A$112,H10)</f>
        <v>0</v>
      </c>
      <c r="I21" s="5">
        <f>SUMIFS(Materialaufwand!$J$13:$J$112,Materialaufwand!$D$13:$D$112,$B$21,Materialaufwand!$A$13:$A$112,I10)</f>
        <v>0</v>
      </c>
      <c r="J21" s="5">
        <f>SUMIFS(Materialaufwand!$J$13:$J$112,Materialaufwand!$D$13:$D$112,$B$21,Materialaufwand!$A$13:$A$112,J10)</f>
        <v>0</v>
      </c>
      <c r="K21" s="5">
        <f>SUMIFS(Materialaufwand!$J$13:$J$112,Materialaufwand!$D$13:$D$112,$B$21,Materialaufwand!$A$13:$A$112,K10)</f>
        <v>0</v>
      </c>
      <c r="L21" s="14">
        <f>SUMIFS(Materialaufwand!$J$13:$J$112,Materialaufwand!$D$13:$D$112,$B$21,Materialaufwand!$A$13:$A$112,L10)</f>
        <v>0</v>
      </c>
      <c r="M21" s="131">
        <f t="shared" si="4"/>
        <v>0</v>
      </c>
      <c r="N21" s="6">
        <f t="shared" ref="N21:N27" ca="1" si="6">IFERROR(100/$M$30*M21,0)</f>
        <v>0</v>
      </c>
      <c r="O21" s="41"/>
    </row>
    <row r="22" spans="1:15" s="29" customFormat="1" ht="19.899999999999999" customHeight="1" x14ac:dyDescent="0.2">
      <c r="A22" s="246"/>
      <c r="B22" s="140">
        <f>VLOOKUP(2,Projektteam!$A$13:$G$82,5,FALSE)</f>
        <v>0</v>
      </c>
      <c r="C22" s="151">
        <f>SUMIFS(Materialaufwand!$J$13:$J$112,Materialaufwand!$D$13:$D$112,$B$22,Materialaufwand!$A$13:$A$112,C10)</f>
        <v>0</v>
      </c>
      <c r="D22" s="7">
        <f>SUMIFS(Materialaufwand!$J$13:$J$112,Materialaufwand!$D$13:$D$112,$B$22,Materialaufwand!$A$13:$A$112,D10)</f>
        <v>0</v>
      </c>
      <c r="E22" s="7">
        <f>SUMIFS(Materialaufwand!$J$13:$J$112,Materialaufwand!$D$13:$D$112,$B$22,Materialaufwand!$A$13:$A$112,E10)</f>
        <v>0</v>
      </c>
      <c r="F22" s="7">
        <f>SUMIFS(Materialaufwand!$J$13:$J$112,Materialaufwand!$D$13:$D$112,$B$22,Materialaufwand!$A$13:$A$112,F10)</f>
        <v>0</v>
      </c>
      <c r="G22" s="7">
        <f>SUMIFS(Materialaufwand!$J$13:$J$112,Materialaufwand!$D$13:$D$112,$B$22,Materialaufwand!$A$13:$A$112,G10)</f>
        <v>0</v>
      </c>
      <c r="H22" s="7">
        <f>SUMIFS(Materialaufwand!$J$13:$J$112,Materialaufwand!$D$13:$D$112,$B$22,Materialaufwand!$A$13:$A$112,H10)</f>
        <v>0</v>
      </c>
      <c r="I22" s="7">
        <f>SUMIFS(Materialaufwand!$J$13:$J$112,Materialaufwand!$D$13:$D$112,$B$22,Materialaufwand!$A$13:$A$112,I10)</f>
        <v>0</v>
      </c>
      <c r="J22" s="7">
        <f>SUMIFS(Materialaufwand!$J$13:$J$112,Materialaufwand!$D$13:$D$112,$B$22,Materialaufwand!$A$13:$A$112,J10)</f>
        <v>0</v>
      </c>
      <c r="K22" s="7">
        <f>SUMIFS(Materialaufwand!$J$13:$J$112,Materialaufwand!$D$13:$D$112,$B$22,Materialaufwand!$A$13:$A$112,K10)</f>
        <v>0</v>
      </c>
      <c r="L22" s="15">
        <f>SUMIFS(Materialaufwand!$J$13:$J$112,Materialaufwand!$D$13:$D$112,$B$22,Materialaufwand!$A$13:$A$112,L10)</f>
        <v>0</v>
      </c>
      <c r="M22" s="132">
        <f t="shared" ref="M22:M29" si="7">SUM(C22:L22)</f>
        <v>0</v>
      </c>
      <c r="N22" s="8">
        <f t="shared" ca="1" si="6"/>
        <v>0</v>
      </c>
      <c r="O22" s="41"/>
    </row>
    <row r="23" spans="1:15" s="29" customFormat="1" ht="19.899999999999999" customHeight="1" x14ac:dyDescent="0.2">
      <c r="A23" s="246"/>
      <c r="B23" s="140">
        <f>VLOOKUP(3,Projektteam!$A$13:$G$82,5,FALSE)</f>
        <v>0</v>
      </c>
      <c r="C23" s="151">
        <f>SUMIFS(Materialaufwand!$J$13:$J$112,Materialaufwand!$D$13:$D$112,$B$23,Materialaufwand!$A$13:$A$112,C10)</f>
        <v>0</v>
      </c>
      <c r="D23" s="7">
        <f>SUMIFS(Materialaufwand!$J$13:$J$112,Materialaufwand!$D$13:$D$112,$B$23,Materialaufwand!$A$13:$A$112,D10)</f>
        <v>0</v>
      </c>
      <c r="E23" s="7">
        <f>SUMIFS(Materialaufwand!$J$13:$J$112,Materialaufwand!$D$13:$D$112,$B$23,Materialaufwand!$A$13:$A$112,E10)</f>
        <v>0</v>
      </c>
      <c r="F23" s="7">
        <f>SUMIFS(Materialaufwand!$J$13:$J$112,Materialaufwand!$D$13:$D$112,$B$23,Materialaufwand!$A$13:$A$112,F10)</f>
        <v>0</v>
      </c>
      <c r="G23" s="7">
        <f>SUMIFS(Materialaufwand!$J$13:$J$112,Materialaufwand!$D$13:$D$112,$B$23,Materialaufwand!$A$13:$A$112,G10)</f>
        <v>0</v>
      </c>
      <c r="H23" s="7">
        <f>SUMIFS(Materialaufwand!$J$13:$J$112,Materialaufwand!$D$13:$D$112,$B$23,Materialaufwand!$A$13:$A$112,H10)</f>
        <v>0</v>
      </c>
      <c r="I23" s="7">
        <f>SUMIFS(Materialaufwand!$J$13:$J$112,Materialaufwand!$D$13:$D$112,$B$23,Materialaufwand!$A$13:$A$112,I10)</f>
        <v>0</v>
      </c>
      <c r="J23" s="7">
        <f>SUMIFS(Materialaufwand!$J$13:$J$112,Materialaufwand!$D$13:$D$112,$B$23,Materialaufwand!$A$13:$A$112,J10)</f>
        <v>0</v>
      </c>
      <c r="K23" s="7">
        <f>SUMIFS(Materialaufwand!$J$13:$J$112,Materialaufwand!$D$13:$D$112,$B$23,Materialaufwand!$A$13:$A$112,K10)</f>
        <v>0</v>
      </c>
      <c r="L23" s="15">
        <f>SUMIFS(Materialaufwand!$J$13:$J$112,Materialaufwand!$D$13:$D$112,$B$23,Materialaufwand!$A$13:$A$112,L10)</f>
        <v>0</v>
      </c>
      <c r="M23" s="132">
        <f t="shared" si="7"/>
        <v>0</v>
      </c>
      <c r="N23" s="8">
        <f t="shared" ca="1" si="6"/>
        <v>0</v>
      </c>
      <c r="O23" s="41"/>
    </row>
    <row r="24" spans="1:15" s="29" customFormat="1" ht="19.899999999999999" customHeight="1" x14ac:dyDescent="0.2">
      <c r="A24" s="246"/>
      <c r="B24" s="140">
        <f>VLOOKUP(4,Projektteam!$A$13:$G$82,5,FALSE)</f>
        <v>0</v>
      </c>
      <c r="C24" s="151">
        <f>SUMIFS(Materialaufwand!$J$13:$J$112,Materialaufwand!$D$13:$D$112,$B$24,Materialaufwand!$A$13:$A$112,C10)</f>
        <v>0</v>
      </c>
      <c r="D24" s="7">
        <f>SUMIFS(Materialaufwand!$J$13:$J$112,Materialaufwand!$D$13:$D$112,$B$24,Materialaufwand!$A$13:$A$112,D10)</f>
        <v>0</v>
      </c>
      <c r="E24" s="7">
        <f>SUMIFS(Materialaufwand!$J$13:$J$112,Materialaufwand!$D$13:$D$112,$B$24,Materialaufwand!$A$13:$A$112,E10)</f>
        <v>0</v>
      </c>
      <c r="F24" s="7">
        <f>SUMIFS(Materialaufwand!$J$13:$J$112,Materialaufwand!$D$13:$D$112,$B$24,Materialaufwand!$A$13:$A$112,F10)</f>
        <v>0</v>
      </c>
      <c r="G24" s="7">
        <f>SUMIFS(Materialaufwand!$J$13:$J$112,Materialaufwand!$D$13:$D$112,$B$24,Materialaufwand!$A$13:$A$112,G10)</f>
        <v>0</v>
      </c>
      <c r="H24" s="7">
        <f>SUMIFS(Materialaufwand!$J$13:$J$112,Materialaufwand!$D$13:$D$112,$B$24,Materialaufwand!$A$13:$A$112,H10)</f>
        <v>0</v>
      </c>
      <c r="I24" s="7">
        <f>SUMIFS(Materialaufwand!$J$13:$J$112,Materialaufwand!$D$13:$D$112,$B$24,Materialaufwand!$A$13:$A$112,I10)</f>
        <v>0</v>
      </c>
      <c r="J24" s="7">
        <f>SUMIFS(Materialaufwand!$J$13:$J$112,Materialaufwand!$D$13:$D$112,$B$24,Materialaufwand!$A$13:$A$112,J10)</f>
        <v>0</v>
      </c>
      <c r="K24" s="7">
        <f>SUMIFS(Materialaufwand!$J$13:$J$112,Materialaufwand!$D$13:$D$112,$B$24,Materialaufwand!$A$13:$A$112,K10)</f>
        <v>0</v>
      </c>
      <c r="L24" s="15">
        <f>SUMIFS(Materialaufwand!$J$13:$J$112,Materialaufwand!$D$13:$D$112,$B$24,Materialaufwand!$A$13:$A$112,L10)</f>
        <v>0</v>
      </c>
      <c r="M24" s="132">
        <f t="shared" si="7"/>
        <v>0</v>
      </c>
      <c r="N24" s="8">
        <f t="shared" ca="1" si="6"/>
        <v>0</v>
      </c>
      <c r="O24" s="41"/>
    </row>
    <row r="25" spans="1:15" s="29" customFormat="1" ht="19.899999999999999" customHeight="1" x14ac:dyDescent="0.2">
      <c r="A25" s="246"/>
      <c r="B25" s="140">
        <f>VLOOKUP(5,Projektteam!$A$13:$G$82,5,FALSE)</f>
        <v>0</v>
      </c>
      <c r="C25" s="151">
        <f>SUMIFS(Materialaufwand!$J$13:$J$112,Materialaufwand!$D$13:$D$112,$B$25,Materialaufwand!$A$13:$A$112,C10)</f>
        <v>0</v>
      </c>
      <c r="D25" s="7">
        <f>SUMIFS(Materialaufwand!$J$13:$J$112,Materialaufwand!$D$13:$D$112,$B$25,Materialaufwand!$A$13:$A$112,D10)</f>
        <v>0</v>
      </c>
      <c r="E25" s="7">
        <f>SUMIFS(Materialaufwand!$J$13:$J$112,Materialaufwand!$D$13:$D$112,$B$25,Materialaufwand!$A$13:$A$112,E10)</f>
        <v>0</v>
      </c>
      <c r="F25" s="7">
        <f>SUMIFS(Materialaufwand!$J$13:$J$112,Materialaufwand!$D$13:$D$112,$B$25,Materialaufwand!$A$13:$A$112,F10)</f>
        <v>0</v>
      </c>
      <c r="G25" s="7">
        <f>SUMIFS(Materialaufwand!$J$13:$J$112,Materialaufwand!$D$13:$D$112,$B$25,Materialaufwand!$A$13:$A$112,G10)</f>
        <v>0</v>
      </c>
      <c r="H25" s="7">
        <f>SUMIFS(Materialaufwand!$J$13:$J$112,Materialaufwand!$D$13:$D$112,$B$25,Materialaufwand!$A$13:$A$112,H10)</f>
        <v>0</v>
      </c>
      <c r="I25" s="7">
        <f>SUMIFS(Materialaufwand!$J$13:$J$112,Materialaufwand!$D$13:$D$112,$B$25,Materialaufwand!$A$13:$A$112,I10)</f>
        <v>0</v>
      </c>
      <c r="J25" s="7">
        <f>SUMIFS(Materialaufwand!$J$13:$J$112,Materialaufwand!$D$13:$D$112,$B$25,Materialaufwand!$A$13:$A$112,J10)</f>
        <v>0</v>
      </c>
      <c r="K25" s="7">
        <f>SUMIFS(Materialaufwand!$J$13:$J$112,Materialaufwand!$D$13:$D$112,$B$25,Materialaufwand!$A$13:$A$112,K10)</f>
        <v>0</v>
      </c>
      <c r="L25" s="15">
        <f>SUMIFS(Materialaufwand!$J$13:$J$112,Materialaufwand!$D$13:$D$112,$B$25,Materialaufwand!$A$13:$A$112,L10)</f>
        <v>0</v>
      </c>
      <c r="M25" s="132">
        <f t="shared" si="7"/>
        <v>0</v>
      </c>
      <c r="N25" s="8">
        <f t="shared" ca="1" si="6"/>
        <v>0</v>
      </c>
      <c r="O25" s="41"/>
    </row>
    <row r="26" spans="1:15" s="29" customFormat="1" ht="19.899999999999999" customHeight="1" x14ac:dyDescent="0.2">
      <c r="A26" s="246"/>
      <c r="B26" s="140">
        <f>VLOOKUP(6,Projektteam!$A$13:$G$82,5,FALSE)</f>
        <v>0</v>
      </c>
      <c r="C26" s="151">
        <f>SUMIFS(Materialaufwand!$J$13:$J$112,Materialaufwand!$D$13:$D$112,$B$26,Materialaufwand!$A$13:$A$112,C10)</f>
        <v>0</v>
      </c>
      <c r="D26" s="7">
        <f>SUMIFS(Materialaufwand!$J$13:$J$112,Materialaufwand!$D$13:$D$112,$B$26,Materialaufwand!$A$13:$A$112,D10)</f>
        <v>0</v>
      </c>
      <c r="E26" s="7">
        <f>SUMIFS(Materialaufwand!$J$13:$J$112,Materialaufwand!$D$13:$D$112,$B$26,Materialaufwand!$A$13:$A$112,E10)</f>
        <v>0</v>
      </c>
      <c r="F26" s="7">
        <f>SUMIFS(Materialaufwand!$J$13:$J$112,Materialaufwand!$D$13:$D$112,$B$26,Materialaufwand!$A$13:$A$112,F10)</f>
        <v>0</v>
      </c>
      <c r="G26" s="7">
        <f>SUMIFS(Materialaufwand!$J$13:$J$112,Materialaufwand!$D$13:$D$112,$B$26,Materialaufwand!$A$13:$A$112,G10)</f>
        <v>0</v>
      </c>
      <c r="H26" s="7">
        <f>SUMIFS(Materialaufwand!$J$13:$J$112,Materialaufwand!$D$13:$D$112,$B$26,Materialaufwand!$A$13:$A$112,H10)</f>
        <v>0</v>
      </c>
      <c r="I26" s="7">
        <f>SUMIFS(Materialaufwand!$J$13:$J$112,Materialaufwand!$D$13:$D$112,$B$26,Materialaufwand!$A$13:$A$112,I10)</f>
        <v>0</v>
      </c>
      <c r="J26" s="7">
        <f>SUMIFS(Materialaufwand!$J$13:$J$112,Materialaufwand!$D$13:$D$112,$B$26,Materialaufwand!$A$13:$A$112,J10)</f>
        <v>0</v>
      </c>
      <c r="K26" s="7">
        <f>SUMIFS(Materialaufwand!$J$13:$J$112,Materialaufwand!$D$13:$D$112,$B$26,Materialaufwand!$A$13:$A$112,K10)</f>
        <v>0</v>
      </c>
      <c r="L26" s="15">
        <f>SUMIFS(Materialaufwand!$J$13:$J$112,Materialaufwand!$D$13:$D$112,$B$26,Materialaufwand!$A$13:$A$112,L10)</f>
        <v>0</v>
      </c>
      <c r="M26" s="132">
        <f t="shared" si="7"/>
        <v>0</v>
      </c>
      <c r="N26" s="8">
        <f t="shared" ca="1" si="6"/>
        <v>0</v>
      </c>
      <c r="O26" s="41"/>
    </row>
    <row r="27" spans="1:15" s="29" customFormat="1" ht="19.899999999999999" customHeight="1" x14ac:dyDescent="0.2">
      <c r="A27" s="246"/>
      <c r="B27" s="141">
        <f>VLOOKUP(7,Projektteam!$A$13:$G$82,5,FALSE)</f>
        <v>0</v>
      </c>
      <c r="C27" s="152">
        <f>SUMIFS(Materialaufwand!$J$13:$J$112,Materialaufwand!$D$13:$D$112,$B$27,Materialaufwand!$A$13:$A$112,C10)</f>
        <v>0</v>
      </c>
      <c r="D27" s="11">
        <f>SUMIFS(Materialaufwand!$J$13:$J$112,Materialaufwand!$D$13:$D$112,$B$27,Materialaufwand!$A$13:$A$112,D10)</f>
        <v>0</v>
      </c>
      <c r="E27" s="11">
        <f>SUMIFS(Materialaufwand!$J$13:$J$112,Materialaufwand!$D$13:$D$112,$B$27,Materialaufwand!$A$13:$A$112,E10)</f>
        <v>0</v>
      </c>
      <c r="F27" s="11">
        <f>SUMIFS(Materialaufwand!$J$13:$J$112,Materialaufwand!$D$13:$D$112,$B$27,Materialaufwand!$A$13:$A$112,F10)</f>
        <v>0</v>
      </c>
      <c r="G27" s="11">
        <f>SUMIFS(Materialaufwand!$J$13:$J$112,Materialaufwand!$D$13:$D$112,$B$27,Materialaufwand!$A$13:$A$112,G10)</f>
        <v>0</v>
      </c>
      <c r="H27" s="11">
        <f>SUMIFS(Materialaufwand!$J$13:$J$112,Materialaufwand!$D$13:$D$112,$B$27,Materialaufwand!$A$13:$A$112,H10)</f>
        <v>0</v>
      </c>
      <c r="I27" s="11">
        <f>SUMIFS(Materialaufwand!$J$13:$J$112,Materialaufwand!$D$13:$D$112,$B$27,Materialaufwand!$A$13:$A$112,I10)</f>
        <v>0</v>
      </c>
      <c r="J27" s="11">
        <f>SUMIFS(Materialaufwand!$J$13:$J$112,Materialaufwand!$D$13:$D$112,$B$27,Materialaufwand!$A$13:$A$112,J10)</f>
        <v>0</v>
      </c>
      <c r="K27" s="11">
        <f>SUMIFS(Materialaufwand!$J$13:$J$112,Materialaufwand!$D$13:$D$112,$B$27,Materialaufwand!$A$13:$A$112,K10)</f>
        <v>0</v>
      </c>
      <c r="L27" s="16">
        <f>SUMIFS(Materialaufwand!$J$13:$J$112,Materialaufwand!$D$13:$D$112,$B$27,Materialaufwand!$A$13:$A$112,L10)</f>
        <v>0</v>
      </c>
      <c r="M27" s="133">
        <f t="shared" si="7"/>
        <v>0</v>
      </c>
      <c r="N27" s="12">
        <f t="shared" ca="1" si="6"/>
        <v>0</v>
      </c>
      <c r="O27" s="41"/>
    </row>
    <row r="28" spans="1:15" s="29" customFormat="1" ht="19.899999999999999" customHeight="1" x14ac:dyDescent="0.2">
      <c r="A28" s="246"/>
      <c r="B28" s="142" t="s">
        <v>111</v>
      </c>
      <c r="C28" s="153">
        <f>SUM(C21:C27)</f>
        <v>0</v>
      </c>
      <c r="D28" s="124">
        <f t="shared" ref="D28:L28" si="8">SUM(D21:D27)</f>
        <v>0</v>
      </c>
      <c r="E28" s="124">
        <f t="shared" si="8"/>
        <v>0</v>
      </c>
      <c r="F28" s="124">
        <f t="shared" si="8"/>
        <v>0</v>
      </c>
      <c r="G28" s="124">
        <f t="shared" si="8"/>
        <v>0</v>
      </c>
      <c r="H28" s="124">
        <f t="shared" si="8"/>
        <v>0</v>
      </c>
      <c r="I28" s="124">
        <f t="shared" si="8"/>
        <v>0</v>
      </c>
      <c r="J28" s="124">
        <f t="shared" si="8"/>
        <v>0</v>
      </c>
      <c r="K28" s="124">
        <f t="shared" si="8"/>
        <v>0</v>
      </c>
      <c r="L28" s="125">
        <f t="shared" si="8"/>
        <v>0</v>
      </c>
      <c r="M28" s="134">
        <f t="shared" si="7"/>
        <v>0</v>
      </c>
      <c r="N28" s="123">
        <f ca="1">SUM(N21:N27)</f>
        <v>0</v>
      </c>
      <c r="O28" s="41"/>
    </row>
    <row r="29" spans="1:15" s="29" customFormat="1" ht="19.899999999999999" customHeight="1" x14ac:dyDescent="0.2">
      <c r="A29" s="247"/>
      <c r="B29" s="197" t="s">
        <v>110</v>
      </c>
      <c r="C29" s="198">
        <f ca="1">SUMIF(Materialaufwand!$A$13:$K$112,Übersicht!C10,Materialaufwand!$H$13:$H$112)</f>
        <v>0</v>
      </c>
      <c r="D29" s="199">
        <f ca="1">SUMIF(Materialaufwand!$A$13:$K$112,Übersicht!D10,Materialaufwand!$H$13:$H$112)</f>
        <v>0</v>
      </c>
      <c r="E29" s="199">
        <f ca="1">SUMIF(Materialaufwand!$A$13:$K$112,Übersicht!E10,Materialaufwand!$H$13:$H$112)</f>
        <v>0</v>
      </c>
      <c r="F29" s="199">
        <f ca="1">SUMIF(Materialaufwand!$A$13:$K$112,Übersicht!F10,Materialaufwand!$H$13:$H$112)</f>
        <v>0</v>
      </c>
      <c r="G29" s="199">
        <f ca="1">SUMIF(Materialaufwand!$A$13:$K$112,Übersicht!G10,Materialaufwand!$H$13:$H$112)</f>
        <v>0</v>
      </c>
      <c r="H29" s="199">
        <f ca="1">SUMIF(Materialaufwand!$A$13:$K$112,Übersicht!H10,Materialaufwand!$H$13:$H$112)</f>
        <v>0</v>
      </c>
      <c r="I29" s="199">
        <f ca="1">SUMIF(Materialaufwand!$A$13:$K$112,Übersicht!I10,Materialaufwand!$H$13:$H$112)</f>
        <v>0</v>
      </c>
      <c r="J29" s="199">
        <f ca="1">SUMIF(Materialaufwand!$A$13:$K$112,Übersicht!J10,Materialaufwand!$H$13:$H$112)</f>
        <v>0</v>
      </c>
      <c r="K29" s="199">
        <f ca="1">SUMIF(Materialaufwand!$A$13:$K$112,Übersicht!K10,Materialaufwand!$H$13:$H$112)</f>
        <v>0</v>
      </c>
      <c r="L29" s="200">
        <f ca="1">SUMIF(Materialaufwand!$A$13:$K$112,Übersicht!L10,Materialaufwand!$H$13:$H$112)</f>
        <v>0</v>
      </c>
      <c r="M29" s="201">
        <f t="shared" ca="1" si="7"/>
        <v>0</v>
      </c>
      <c r="N29" s="202">
        <f ca="1">IFERROR(100/$M$30*M29,0)</f>
        <v>0</v>
      </c>
      <c r="O29" s="41"/>
    </row>
    <row r="30" spans="1:15" s="29" customFormat="1" ht="19.899999999999999" customHeight="1" thickBot="1" x14ac:dyDescent="0.25">
      <c r="A30" s="249"/>
      <c r="B30" s="144" t="s">
        <v>66</v>
      </c>
      <c r="C30" s="154">
        <f ca="1">SUM(C28:C29)</f>
        <v>0</v>
      </c>
      <c r="D30" s="10">
        <f t="shared" ref="D30:L30" ca="1" si="9">SUM(D28:D29)</f>
        <v>0</v>
      </c>
      <c r="E30" s="10">
        <f t="shared" ca="1" si="9"/>
        <v>0</v>
      </c>
      <c r="F30" s="10">
        <f t="shared" ca="1" si="9"/>
        <v>0</v>
      </c>
      <c r="G30" s="10">
        <f t="shared" ca="1" si="9"/>
        <v>0</v>
      </c>
      <c r="H30" s="10">
        <f t="shared" ca="1" si="9"/>
        <v>0</v>
      </c>
      <c r="I30" s="10">
        <f t="shared" ca="1" si="9"/>
        <v>0</v>
      </c>
      <c r="J30" s="10">
        <f t="shared" ca="1" si="9"/>
        <v>0</v>
      </c>
      <c r="K30" s="10">
        <f t="shared" ca="1" si="9"/>
        <v>0</v>
      </c>
      <c r="L30" s="18">
        <f t="shared" ca="1" si="9"/>
        <v>0</v>
      </c>
      <c r="M30" s="135">
        <f ca="1">SUM(M28:M29)</f>
        <v>0</v>
      </c>
      <c r="N30" s="121">
        <f ca="1">SUM(N28:N29)</f>
        <v>0</v>
      </c>
      <c r="O30" s="41"/>
    </row>
    <row r="31" spans="1:15" s="29" customFormat="1" ht="19.899999999999999" customHeight="1" x14ac:dyDescent="0.2">
      <c r="A31" s="250" t="s">
        <v>21</v>
      </c>
      <c r="B31" s="139">
        <f>VLOOKUP(1,Projektteam!$A$13:$G$82,5,FALSE)</f>
        <v>0</v>
      </c>
      <c r="C31" s="155">
        <f t="shared" ref="C31:L31" si="10">C11+C21</f>
        <v>0</v>
      </c>
      <c r="D31" s="13">
        <f t="shared" si="10"/>
        <v>0</v>
      </c>
      <c r="E31" s="13">
        <f t="shared" si="10"/>
        <v>0</v>
      </c>
      <c r="F31" s="13">
        <f t="shared" si="10"/>
        <v>0</v>
      </c>
      <c r="G31" s="13">
        <f t="shared" si="10"/>
        <v>0</v>
      </c>
      <c r="H31" s="13">
        <f t="shared" si="10"/>
        <v>0</v>
      </c>
      <c r="I31" s="13">
        <f t="shared" si="10"/>
        <v>0</v>
      </c>
      <c r="J31" s="13">
        <f t="shared" si="10"/>
        <v>0</v>
      </c>
      <c r="K31" s="13">
        <f t="shared" si="10"/>
        <v>0</v>
      </c>
      <c r="L31" s="17">
        <f t="shared" si="10"/>
        <v>0</v>
      </c>
      <c r="M31" s="161">
        <f>SUM(C31:L31)</f>
        <v>0</v>
      </c>
      <c r="N31" s="19">
        <f t="shared" ref="N31:N37" ca="1" si="11">IFERROR(100/$M$40*M31,0)</f>
        <v>0</v>
      </c>
      <c r="O31" s="41"/>
    </row>
    <row r="32" spans="1:15" s="29" customFormat="1" ht="19.899999999999999" customHeight="1" x14ac:dyDescent="0.2">
      <c r="A32" s="250"/>
      <c r="B32" s="140">
        <f>VLOOKUP(2,Projektteam!$A$13:$G$82,5,FALSE)</f>
        <v>0</v>
      </c>
      <c r="C32" s="155">
        <f t="shared" ref="C32:L32" si="12">C12+C22</f>
        <v>0</v>
      </c>
      <c r="D32" s="13">
        <f t="shared" si="12"/>
        <v>0</v>
      </c>
      <c r="E32" s="13">
        <f t="shared" si="12"/>
        <v>0</v>
      </c>
      <c r="F32" s="13">
        <f t="shared" si="12"/>
        <v>0</v>
      </c>
      <c r="G32" s="13">
        <f t="shared" si="12"/>
        <v>0</v>
      </c>
      <c r="H32" s="13">
        <f t="shared" si="12"/>
        <v>0</v>
      </c>
      <c r="I32" s="13">
        <f t="shared" si="12"/>
        <v>0</v>
      </c>
      <c r="J32" s="13">
        <f t="shared" si="12"/>
        <v>0</v>
      </c>
      <c r="K32" s="13">
        <f t="shared" si="12"/>
        <v>0</v>
      </c>
      <c r="L32" s="17">
        <f t="shared" si="12"/>
        <v>0</v>
      </c>
      <c r="M32" s="162">
        <f t="shared" ref="M32:M39" si="13">SUM(C32:L32)</f>
        <v>0</v>
      </c>
      <c r="N32" s="9">
        <f t="shared" ca="1" si="11"/>
        <v>0</v>
      </c>
      <c r="O32" s="41"/>
    </row>
    <row r="33" spans="1:15" s="29" customFormat="1" ht="19.899999999999999" customHeight="1" x14ac:dyDescent="0.2">
      <c r="A33" s="250"/>
      <c r="B33" s="140">
        <f>VLOOKUP(3,Projektteam!$A$13:$G$82,5,FALSE)</f>
        <v>0</v>
      </c>
      <c r="C33" s="155">
        <f t="shared" ref="C33:L33" si="14">C13+C23</f>
        <v>0</v>
      </c>
      <c r="D33" s="13">
        <f t="shared" si="14"/>
        <v>0</v>
      </c>
      <c r="E33" s="13">
        <f t="shared" si="14"/>
        <v>0</v>
      </c>
      <c r="F33" s="13">
        <f t="shared" si="14"/>
        <v>0</v>
      </c>
      <c r="G33" s="13">
        <f t="shared" si="14"/>
        <v>0</v>
      </c>
      <c r="H33" s="13">
        <f t="shared" si="14"/>
        <v>0</v>
      </c>
      <c r="I33" s="13">
        <f t="shared" si="14"/>
        <v>0</v>
      </c>
      <c r="J33" s="13">
        <f t="shared" si="14"/>
        <v>0</v>
      </c>
      <c r="K33" s="13">
        <f t="shared" si="14"/>
        <v>0</v>
      </c>
      <c r="L33" s="17">
        <f t="shared" si="14"/>
        <v>0</v>
      </c>
      <c r="M33" s="162">
        <f t="shared" si="13"/>
        <v>0</v>
      </c>
      <c r="N33" s="9">
        <f t="shared" ca="1" si="11"/>
        <v>0</v>
      </c>
      <c r="O33" s="41"/>
    </row>
    <row r="34" spans="1:15" s="29" customFormat="1" ht="19.899999999999999" customHeight="1" x14ac:dyDescent="0.2">
      <c r="A34" s="250"/>
      <c r="B34" s="140">
        <f>VLOOKUP(4,Projektteam!$A$13:$G$82,5,FALSE)</f>
        <v>0</v>
      </c>
      <c r="C34" s="155">
        <f t="shared" ref="C34:L34" si="15">C14+C24</f>
        <v>0</v>
      </c>
      <c r="D34" s="13">
        <f t="shared" si="15"/>
        <v>0</v>
      </c>
      <c r="E34" s="13">
        <f t="shared" si="15"/>
        <v>0</v>
      </c>
      <c r="F34" s="13">
        <f t="shared" si="15"/>
        <v>0</v>
      </c>
      <c r="G34" s="13">
        <f t="shared" si="15"/>
        <v>0</v>
      </c>
      <c r="H34" s="13">
        <f t="shared" si="15"/>
        <v>0</v>
      </c>
      <c r="I34" s="13">
        <f t="shared" si="15"/>
        <v>0</v>
      </c>
      <c r="J34" s="13">
        <f t="shared" si="15"/>
        <v>0</v>
      </c>
      <c r="K34" s="13">
        <f t="shared" si="15"/>
        <v>0</v>
      </c>
      <c r="L34" s="17">
        <f t="shared" si="15"/>
        <v>0</v>
      </c>
      <c r="M34" s="162">
        <f t="shared" si="13"/>
        <v>0</v>
      </c>
      <c r="N34" s="9">
        <f t="shared" ca="1" si="11"/>
        <v>0</v>
      </c>
      <c r="O34" s="41"/>
    </row>
    <row r="35" spans="1:15" s="29" customFormat="1" ht="19.899999999999999" customHeight="1" x14ac:dyDescent="0.2">
      <c r="A35" s="250"/>
      <c r="B35" s="140">
        <f>VLOOKUP(5,Projektteam!$A$13:$G$82,5,FALSE)</f>
        <v>0</v>
      </c>
      <c r="C35" s="155">
        <f t="shared" ref="C35:L35" si="16">C15+C25</f>
        <v>0</v>
      </c>
      <c r="D35" s="13">
        <f t="shared" si="16"/>
        <v>0</v>
      </c>
      <c r="E35" s="13">
        <f t="shared" si="16"/>
        <v>0</v>
      </c>
      <c r="F35" s="13">
        <f t="shared" si="16"/>
        <v>0</v>
      </c>
      <c r="G35" s="13">
        <f t="shared" si="16"/>
        <v>0</v>
      </c>
      <c r="H35" s="13">
        <f t="shared" si="16"/>
        <v>0</v>
      </c>
      <c r="I35" s="13">
        <f t="shared" si="16"/>
        <v>0</v>
      </c>
      <c r="J35" s="13">
        <f t="shared" si="16"/>
        <v>0</v>
      </c>
      <c r="K35" s="13">
        <f t="shared" si="16"/>
        <v>0</v>
      </c>
      <c r="L35" s="17">
        <f t="shared" si="16"/>
        <v>0</v>
      </c>
      <c r="M35" s="162">
        <f t="shared" si="13"/>
        <v>0</v>
      </c>
      <c r="N35" s="9">
        <f t="shared" ca="1" si="11"/>
        <v>0</v>
      </c>
      <c r="O35" s="41"/>
    </row>
    <row r="36" spans="1:15" s="29" customFormat="1" ht="19.899999999999999" customHeight="1" x14ac:dyDescent="0.2">
      <c r="A36" s="250"/>
      <c r="B36" s="140">
        <f>VLOOKUP(6,Projektteam!$A$13:$G$82,5,FALSE)</f>
        <v>0</v>
      </c>
      <c r="C36" s="155">
        <f t="shared" ref="C36:L36" si="17">C16+C26</f>
        <v>0</v>
      </c>
      <c r="D36" s="13">
        <f t="shared" si="17"/>
        <v>0</v>
      </c>
      <c r="E36" s="13">
        <f t="shared" si="17"/>
        <v>0</v>
      </c>
      <c r="F36" s="13">
        <f t="shared" si="17"/>
        <v>0</v>
      </c>
      <c r="G36" s="13">
        <f t="shared" si="17"/>
        <v>0</v>
      </c>
      <c r="H36" s="13">
        <f t="shared" si="17"/>
        <v>0</v>
      </c>
      <c r="I36" s="13">
        <f t="shared" si="17"/>
        <v>0</v>
      </c>
      <c r="J36" s="13">
        <f t="shared" si="17"/>
        <v>0</v>
      </c>
      <c r="K36" s="13">
        <f t="shared" si="17"/>
        <v>0</v>
      </c>
      <c r="L36" s="17">
        <f t="shared" si="17"/>
        <v>0</v>
      </c>
      <c r="M36" s="162">
        <f t="shared" si="13"/>
        <v>0</v>
      </c>
      <c r="N36" s="9">
        <f t="shared" ca="1" si="11"/>
        <v>0</v>
      </c>
      <c r="O36" s="41"/>
    </row>
    <row r="37" spans="1:15" s="29" customFormat="1" ht="19.899999999999999" customHeight="1" x14ac:dyDescent="0.2">
      <c r="A37" s="250"/>
      <c r="B37" s="141">
        <f>VLOOKUP(7,Projektteam!$A$13:$G$82,5,FALSE)</f>
        <v>0</v>
      </c>
      <c r="C37" s="156">
        <f t="shared" ref="C37:L37" si="18">C17+C27</f>
        <v>0</v>
      </c>
      <c r="D37" s="126">
        <f t="shared" si="18"/>
        <v>0</v>
      </c>
      <c r="E37" s="126">
        <f t="shared" si="18"/>
        <v>0</v>
      </c>
      <c r="F37" s="126">
        <f t="shared" si="18"/>
        <v>0</v>
      </c>
      <c r="G37" s="126">
        <f t="shared" si="18"/>
        <v>0</v>
      </c>
      <c r="H37" s="126">
        <f t="shared" si="18"/>
        <v>0</v>
      </c>
      <c r="I37" s="126">
        <f t="shared" si="18"/>
        <v>0</v>
      </c>
      <c r="J37" s="126">
        <f t="shared" si="18"/>
        <v>0</v>
      </c>
      <c r="K37" s="126">
        <f t="shared" si="18"/>
        <v>0</v>
      </c>
      <c r="L37" s="130">
        <f t="shared" si="18"/>
        <v>0</v>
      </c>
      <c r="M37" s="163">
        <f t="shared" si="13"/>
        <v>0</v>
      </c>
      <c r="N37" s="127">
        <f t="shared" ca="1" si="11"/>
        <v>0</v>
      </c>
      <c r="O37" s="41"/>
    </row>
    <row r="38" spans="1:15" s="29" customFormat="1" ht="19.899999999999999" customHeight="1" x14ac:dyDescent="0.2">
      <c r="A38" s="250"/>
      <c r="B38" s="142" t="s">
        <v>109</v>
      </c>
      <c r="C38" s="153">
        <f>SUM(C31:C37)</f>
        <v>0</v>
      </c>
      <c r="D38" s="124">
        <f t="shared" ref="D38:L38" si="19">SUM(D31:D37)</f>
        <v>0</v>
      </c>
      <c r="E38" s="124">
        <f t="shared" si="19"/>
        <v>0</v>
      </c>
      <c r="F38" s="124">
        <f t="shared" si="19"/>
        <v>0</v>
      </c>
      <c r="G38" s="124">
        <f t="shared" si="19"/>
        <v>0</v>
      </c>
      <c r="H38" s="124">
        <f t="shared" si="19"/>
        <v>0</v>
      </c>
      <c r="I38" s="124">
        <f t="shared" si="19"/>
        <v>0</v>
      </c>
      <c r="J38" s="124">
        <f t="shared" si="19"/>
        <v>0</v>
      </c>
      <c r="K38" s="124">
        <f t="shared" si="19"/>
        <v>0</v>
      </c>
      <c r="L38" s="125">
        <f t="shared" si="19"/>
        <v>0</v>
      </c>
      <c r="M38" s="136">
        <f t="shared" si="13"/>
        <v>0</v>
      </c>
      <c r="N38" s="128">
        <f ca="1">SUM(N31:N37)</f>
        <v>0</v>
      </c>
      <c r="O38" s="41"/>
    </row>
    <row r="39" spans="1:15" s="29" customFormat="1" ht="19.899999999999999" customHeight="1" x14ac:dyDescent="0.2">
      <c r="A39" s="251"/>
      <c r="B39" s="203" t="s">
        <v>110</v>
      </c>
      <c r="C39" s="198">
        <f t="shared" ref="C39:L39" ca="1" si="20">C19+C29</f>
        <v>0</v>
      </c>
      <c r="D39" s="199">
        <f t="shared" ca="1" si="20"/>
        <v>0</v>
      </c>
      <c r="E39" s="199">
        <f t="shared" ca="1" si="20"/>
        <v>0</v>
      </c>
      <c r="F39" s="199">
        <f t="shared" ca="1" si="20"/>
        <v>0</v>
      </c>
      <c r="G39" s="199">
        <f t="shared" ca="1" si="20"/>
        <v>0</v>
      </c>
      <c r="H39" s="199">
        <f t="shared" ca="1" si="20"/>
        <v>0</v>
      </c>
      <c r="I39" s="199">
        <f t="shared" ca="1" si="20"/>
        <v>0</v>
      </c>
      <c r="J39" s="199">
        <f t="shared" ca="1" si="20"/>
        <v>0</v>
      </c>
      <c r="K39" s="199">
        <f t="shared" ca="1" si="20"/>
        <v>0</v>
      </c>
      <c r="L39" s="200">
        <f t="shared" ca="1" si="20"/>
        <v>0</v>
      </c>
      <c r="M39" s="204">
        <f t="shared" ca="1" si="13"/>
        <v>0</v>
      </c>
      <c r="N39" s="202">
        <f ca="1">IFERROR(100/$M$40*M39,0)</f>
        <v>0</v>
      </c>
      <c r="O39" s="41"/>
    </row>
    <row r="40" spans="1:15" s="29" customFormat="1" ht="19.899999999999999" customHeight="1" thickBot="1" x14ac:dyDescent="0.25">
      <c r="A40" s="252"/>
      <c r="B40" s="174" t="s">
        <v>67</v>
      </c>
      <c r="C40" s="154">
        <f ca="1">SUM(C38:C39)</f>
        <v>0</v>
      </c>
      <c r="D40" s="10">
        <f t="shared" ref="D40:L40" ca="1" si="21">SUM(D38:D39)</f>
        <v>0</v>
      </c>
      <c r="E40" s="10">
        <f t="shared" ca="1" si="21"/>
        <v>0</v>
      </c>
      <c r="F40" s="10">
        <f t="shared" ca="1" si="21"/>
        <v>0</v>
      </c>
      <c r="G40" s="10">
        <f t="shared" ca="1" si="21"/>
        <v>0</v>
      </c>
      <c r="H40" s="10">
        <f t="shared" ca="1" si="21"/>
        <v>0</v>
      </c>
      <c r="I40" s="10">
        <f t="shared" ca="1" si="21"/>
        <v>0</v>
      </c>
      <c r="J40" s="10">
        <f t="shared" ca="1" si="21"/>
        <v>0</v>
      </c>
      <c r="K40" s="10">
        <f t="shared" ca="1" si="21"/>
        <v>0</v>
      </c>
      <c r="L40" s="18">
        <f t="shared" ca="1" si="21"/>
        <v>0</v>
      </c>
      <c r="M40" s="137">
        <f ca="1">SUM(M38:M39)</f>
        <v>0</v>
      </c>
      <c r="N40" s="166">
        <f ca="1">SUM(N38:N39)</f>
        <v>0</v>
      </c>
      <c r="O40" s="41"/>
    </row>
    <row r="41" spans="1:15" s="222" customFormat="1" ht="19.899999999999999" customHeight="1" thickBot="1" x14ac:dyDescent="0.25"/>
    <row r="42" spans="1:15" s="43" customFormat="1" ht="19.899999999999999" customHeight="1" x14ac:dyDescent="0.2">
      <c r="A42" s="242" t="s">
        <v>26</v>
      </c>
      <c r="B42" s="185" t="s">
        <v>88</v>
      </c>
      <c r="C42" s="183"/>
      <c r="D42" s="183"/>
      <c r="E42" s="183"/>
      <c r="F42" s="183"/>
      <c r="G42" s="183"/>
      <c r="H42" s="183"/>
      <c r="I42" s="183"/>
      <c r="J42" s="183"/>
      <c r="K42" s="183"/>
      <c r="L42" s="183"/>
      <c r="M42" s="187">
        <f>Jahrestranchen!D16</f>
        <v>0</v>
      </c>
      <c r="N42" s="188">
        <f>IFERROR(100/$M$45*M42,0)</f>
        <v>0</v>
      </c>
      <c r="O42" s="42"/>
    </row>
    <row r="43" spans="1:15" s="43" customFormat="1" ht="19.899999999999999" customHeight="1" x14ac:dyDescent="0.2">
      <c r="A43" s="243"/>
      <c r="B43" s="186" t="s">
        <v>90</v>
      </c>
      <c r="C43" s="184"/>
      <c r="D43" s="184"/>
      <c r="E43" s="184"/>
      <c r="F43" s="184"/>
      <c r="G43" s="184"/>
      <c r="H43" s="184"/>
      <c r="I43" s="184"/>
      <c r="J43" s="184"/>
      <c r="K43" s="184"/>
      <c r="L43" s="184"/>
      <c r="M43" s="189">
        <f>Jahrestranchen!D17</f>
        <v>0</v>
      </c>
      <c r="N43" s="190">
        <f t="shared" ref="N43:N44" si="22">IFERROR(100/$M$45*M43,0)</f>
        <v>0</v>
      </c>
      <c r="O43" s="42"/>
    </row>
    <row r="44" spans="1:15" s="43" customFormat="1" ht="19.899999999999999" customHeight="1" x14ac:dyDescent="0.2">
      <c r="A44" s="243"/>
      <c r="B44" s="186" t="s">
        <v>89</v>
      </c>
      <c r="C44" s="184"/>
      <c r="D44" s="184"/>
      <c r="E44" s="184"/>
      <c r="F44" s="184"/>
      <c r="G44" s="184"/>
      <c r="H44" s="184"/>
      <c r="I44" s="184"/>
      <c r="J44" s="184"/>
      <c r="K44" s="184"/>
      <c r="L44" s="184"/>
      <c r="M44" s="189">
        <f>Jahrestranchen!D18</f>
        <v>0</v>
      </c>
      <c r="N44" s="190">
        <f t="shared" si="22"/>
        <v>0</v>
      </c>
      <c r="O44" s="42"/>
    </row>
    <row r="45" spans="1:15" s="43" customFormat="1" ht="19.899999999999999" customHeight="1" thickBot="1" x14ac:dyDescent="0.25">
      <c r="A45" s="244"/>
      <c r="B45" s="192" t="s">
        <v>91</v>
      </c>
      <c r="C45" s="193"/>
      <c r="D45" s="193"/>
      <c r="E45" s="193"/>
      <c r="F45" s="193"/>
      <c r="G45" s="193"/>
      <c r="H45" s="193"/>
      <c r="I45" s="193"/>
      <c r="J45" s="193"/>
      <c r="K45" s="193"/>
      <c r="L45" s="193"/>
      <c r="M45" s="191">
        <f>SUM(M42:M44)</f>
        <v>0</v>
      </c>
      <c r="N45" s="194">
        <v>100</v>
      </c>
      <c r="O45" s="42"/>
    </row>
    <row r="46" spans="1:15" ht="19.899999999999999" customHeight="1" x14ac:dyDescent="0.2"/>
    <row r="47" spans="1:15" ht="19.899999999999999" customHeight="1" x14ac:dyDescent="0.2"/>
  </sheetData>
  <sheetProtection sheet="1" objects="1" scenarios="1"/>
  <mergeCells count="6">
    <mergeCell ref="A42:A45"/>
    <mergeCell ref="M2:N2"/>
    <mergeCell ref="A11:A20"/>
    <mergeCell ref="A21:A30"/>
    <mergeCell ref="A31:A40"/>
    <mergeCell ref="C9:L9"/>
  </mergeCells>
  <conditionalFormatting sqref="C2 M2 M11:N18 C19:N40">
    <cfRule type="cellIs" dxfId="82" priority="67" operator="equal">
      <formula>0</formula>
    </cfRule>
  </conditionalFormatting>
  <conditionalFormatting sqref="A10">
    <cfRule type="cellIs" dxfId="81" priority="61" operator="equal">
      <formula>0</formula>
    </cfRule>
  </conditionalFormatting>
  <conditionalFormatting sqref="B39:B40">
    <cfRule type="cellIs" dxfId="80" priority="63" operator="equal">
      <formula>0</formula>
    </cfRule>
  </conditionalFormatting>
  <conditionalFormatting sqref="F2:L2 C4:XFD6 A2:A6 C3:M3 O2:XFD3">
    <cfRule type="cellIs" dxfId="79" priority="56" operator="equal">
      <formula>0</formula>
    </cfRule>
  </conditionalFormatting>
  <conditionalFormatting sqref="B11">
    <cfRule type="cellIs" dxfId="78" priority="13" operator="equal">
      <formula>0</formula>
    </cfRule>
  </conditionalFormatting>
  <conditionalFormatting sqref="B12">
    <cfRule type="cellIs" dxfId="77" priority="12" operator="equal">
      <formula>0</formula>
    </cfRule>
  </conditionalFormatting>
  <conditionalFormatting sqref="B13">
    <cfRule type="cellIs" dxfId="76" priority="11" operator="equal">
      <formula>0</formula>
    </cfRule>
  </conditionalFormatting>
  <conditionalFormatting sqref="B14:B18">
    <cfRule type="cellIs" dxfId="75" priority="10" operator="equal">
      <formula>0</formula>
    </cfRule>
  </conditionalFormatting>
  <conditionalFormatting sqref="B21">
    <cfRule type="cellIs" dxfId="74" priority="9" operator="equal">
      <formula>0</formula>
    </cfRule>
  </conditionalFormatting>
  <conditionalFormatting sqref="B22">
    <cfRule type="cellIs" dxfId="73" priority="8" operator="equal">
      <formula>0</formula>
    </cfRule>
  </conditionalFormatting>
  <conditionalFormatting sqref="B23">
    <cfRule type="cellIs" dxfId="72" priority="7" operator="equal">
      <formula>0</formula>
    </cfRule>
  </conditionalFormatting>
  <conditionalFormatting sqref="B24:B28">
    <cfRule type="cellIs" dxfId="71" priority="6" operator="equal">
      <formula>0</formula>
    </cfRule>
  </conditionalFormatting>
  <conditionalFormatting sqref="B31">
    <cfRule type="cellIs" dxfId="70" priority="5" operator="equal">
      <formula>0</formula>
    </cfRule>
  </conditionalFormatting>
  <conditionalFormatting sqref="B32">
    <cfRule type="cellIs" dxfId="69" priority="4" operator="equal">
      <formula>0</formula>
    </cfRule>
  </conditionalFormatting>
  <conditionalFormatting sqref="B33">
    <cfRule type="cellIs" dxfId="68" priority="3" operator="equal">
      <formula>0</formula>
    </cfRule>
  </conditionalFormatting>
  <conditionalFormatting sqref="B34:B38">
    <cfRule type="cellIs" dxfId="67" priority="2" operator="equal">
      <formula>0</formula>
    </cfRule>
  </conditionalFormatting>
  <conditionalFormatting sqref="C11:L18">
    <cfRule type="cellIs" dxfId="66" priority="1" operator="equal">
      <formula>0</formula>
    </cfRule>
  </conditionalFormatting>
  <pageMargins left="0.70866141732283472" right="0.51181102362204722" top="0.74803149606299213" bottom="0.74803149606299213" header="0.31496062992125984" footer="0.31496062992125984"/>
  <pageSetup paperSize="9" scale="76" fitToHeight="0" orientation="portrait" r:id="rId1"/>
  <ignoredErrors>
    <ignoredError sqref="M18:N18 M20 M28:N30 C38:N3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tabColor theme="0"/>
    <pageSetUpPr fitToPage="1"/>
  </sheetPr>
  <dimension ref="A2:I27"/>
  <sheetViews>
    <sheetView showGridLines="0" zoomScaleNormal="100" zoomScaleSheetLayoutView="100" workbookViewId="0">
      <selection activeCell="B16" sqref="B16"/>
    </sheetView>
  </sheetViews>
  <sheetFormatPr baseColWidth="10" defaultColWidth="11.42578125" defaultRowHeight="12.75" x14ac:dyDescent="0.2"/>
  <cols>
    <col min="1" max="1" width="25.7109375" style="3" customWidth="1"/>
    <col min="2" max="2" width="13.7109375" style="4" customWidth="1"/>
    <col min="3" max="3" width="6.7109375" style="4" customWidth="1"/>
    <col min="4" max="4" width="13.7109375" style="4" customWidth="1"/>
    <col min="5" max="5" width="6.7109375" style="3" customWidth="1"/>
    <col min="6" max="6" width="13.7109375" style="3" customWidth="1"/>
    <col min="7" max="7" width="6.7109375" style="3" customWidth="1"/>
    <col min="8" max="8" width="5.7109375" style="3" customWidth="1"/>
    <col min="9" max="16384" width="11.42578125" style="3"/>
  </cols>
  <sheetData>
    <row r="2" spans="1:9" s="29" customFormat="1" x14ac:dyDescent="0.2">
      <c r="A2" s="28" t="s">
        <v>28</v>
      </c>
      <c r="F2" s="241">
        <f>Hinweise!B8</f>
        <v>0</v>
      </c>
      <c r="G2" s="241"/>
    </row>
    <row r="3" spans="1:9" s="29" customFormat="1" x14ac:dyDescent="0.2">
      <c r="A3" s="29" t="s">
        <v>27</v>
      </c>
    </row>
    <row r="4" spans="1:9" s="29" customFormat="1" x14ac:dyDescent="0.2"/>
    <row r="5" spans="1:9" s="29" customFormat="1" x14ac:dyDescent="0.2">
      <c r="A5" s="29" t="str">
        <f>"Projekt: "&amp;Hinweise!B7</f>
        <v xml:space="preserve">Projekt: </v>
      </c>
      <c r="D5" s="32"/>
    </row>
    <row r="6" spans="1:9" s="29" customFormat="1" x14ac:dyDescent="0.2"/>
    <row r="7" spans="1:9" s="29" customFormat="1" ht="18" customHeight="1" x14ac:dyDescent="0.2">
      <c r="A7" s="28" t="s">
        <v>26</v>
      </c>
      <c r="B7" s="33"/>
      <c r="C7" s="33"/>
      <c r="D7" s="33"/>
    </row>
    <row r="8" spans="1:9" s="29" customFormat="1" ht="15" customHeight="1" x14ac:dyDescent="0.2">
      <c r="A8" s="179" t="s">
        <v>70</v>
      </c>
      <c r="B8" s="180"/>
      <c r="C8" s="180"/>
      <c r="D8" s="180"/>
      <c r="E8" s="41"/>
      <c r="F8" s="41"/>
      <c r="G8" s="41"/>
    </row>
    <row r="9" spans="1:9" s="29" customFormat="1" ht="15" customHeight="1" x14ac:dyDescent="0.2">
      <c r="A9" s="179" t="s">
        <v>71</v>
      </c>
      <c r="B9" s="180"/>
      <c r="C9" s="180"/>
      <c r="D9" s="180"/>
      <c r="E9" s="41"/>
      <c r="F9" s="41"/>
      <c r="G9" s="41"/>
    </row>
    <row r="10" spans="1:9" s="29" customFormat="1" ht="15" customHeight="1" x14ac:dyDescent="0.2">
      <c r="A10" s="179" t="s">
        <v>68</v>
      </c>
      <c r="B10" s="41"/>
      <c r="C10" s="41"/>
      <c r="D10" s="41"/>
      <c r="E10" s="41"/>
      <c r="F10" s="41"/>
      <c r="G10" s="41"/>
    </row>
    <row r="11" spans="1:9" s="29" customFormat="1" ht="15" customHeight="1" x14ac:dyDescent="0.2">
      <c r="A11" s="179" t="s">
        <v>69</v>
      </c>
      <c r="B11" s="41"/>
      <c r="C11" s="41"/>
      <c r="D11" s="41"/>
      <c r="E11" s="41"/>
      <c r="F11" s="41"/>
      <c r="G11" s="41"/>
    </row>
    <row r="12" spans="1:9" s="29" customFormat="1" ht="15" customHeight="1" thickBot="1" x14ac:dyDescent="0.25">
      <c r="A12" s="34"/>
    </row>
    <row r="13" spans="1:9" ht="15" customHeight="1" x14ac:dyDescent="0.2">
      <c r="A13" s="210" t="s">
        <v>87</v>
      </c>
      <c r="B13" s="260" t="s">
        <v>76</v>
      </c>
      <c r="C13" s="261"/>
      <c r="D13" s="256" t="s">
        <v>40</v>
      </c>
      <c r="E13" s="257"/>
      <c r="F13" s="258" t="s">
        <v>23</v>
      </c>
      <c r="G13" s="259"/>
    </row>
    <row r="14" spans="1:9" ht="18" customHeight="1" x14ac:dyDescent="0.2">
      <c r="A14" s="91"/>
      <c r="B14" s="85" t="s">
        <v>24</v>
      </c>
      <c r="C14" s="86" t="s">
        <v>25</v>
      </c>
      <c r="D14" s="83" t="s">
        <v>24</v>
      </c>
      <c r="E14" s="82" t="s">
        <v>25</v>
      </c>
      <c r="F14" s="85" t="s">
        <v>24</v>
      </c>
      <c r="G14" s="86" t="s">
        <v>25</v>
      </c>
    </row>
    <row r="15" spans="1:9" ht="18" customHeight="1" x14ac:dyDescent="0.2">
      <c r="A15" s="171" t="s">
        <v>67</v>
      </c>
      <c r="B15" s="97">
        <f ca="1">Übersicht!M40-B16-B17-B18</f>
        <v>0</v>
      </c>
      <c r="C15" s="98"/>
      <c r="D15" s="99">
        <f ca="1">Übersicht!M39-D16-D17-D18</f>
        <v>0</v>
      </c>
      <c r="E15" s="101"/>
      <c r="F15" s="100">
        <f>Übersicht!M38-F16-F17-F18</f>
        <v>0</v>
      </c>
      <c r="G15" s="101"/>
      <c r="H15" s="102" t="s">
        <v>55</v>
      </c>
      <c r="I15" s="31"/>
    </row>
    <row r="16" spans="1:9" ht="18" customHeight="1" x14ac:dyDescent="0.2">
      <c r="A16" s="172">
        <v>2024</v>
      </c>
      <c r="B16" s="87"/>
      <c r="C16" s="88">
        <f>IFERROR(100/#REF!*B16,0)</f>
        <v>0</v>
      </c>
      <c r="D16" s="84"/>
      <c r="E16" s="106">
        <f>IFERROR(100/B16*D16,0)</f>
        <v>0</v>
      </c>
      <c r="F16" s="89">
        <f t="shared" ref="F16:F18" si="0">B16-D16</f>
        <v>0</v>
      </c>
      <c r="G16" s="90">
        <f>IFERROR(100/B16*F16,0)</f>
        <v>0</v>
      </c>
    </row>
    <row r="17" spans="1:7" ht="18" customHeight="1" x14ac:dyDescent="0.2">
      <c r="A17" s="172">
        <v>2025</v>
      </c>
      <c r="B17" s="115"/>
      <c r="C17" s="88">
        <f>IFERROR(100/#REF!*B17,0)</f>
        <v>0</v>
      </c>
      <c r="D17" s="84"/>
      <c r="E17" s="106">
        <f>IFERROR(100/B17*D17,0)</f>
        <v>0</v>
      </c>
      <c r="F17" s="89">
        <f t="shared" si="0"/>
        <v>0</v>
      </c>
      <c r="G17" s="90">
        <f>IFERROR(100/B17*F17,0)</f>
        <v>0</v>
      </c>
    </row>
    <row r="18" spans="1:7" ht="18" customHeight="1" thickBot="1" x14ac:dyDescent="0.25">
      <c r="A18" s="172">
        <v>2026</v>
      </c>
      <c r="B18" s="115"/>
      <c r="C18" s="88">
        <f>IFERROR(100/#REF!*B18,0)</f>
        <v>0</v>
      </c>
      <c r="D18" s="116"/>
      <c r="E18" s="106">
        <f t="shared" ref="E18" si="1">IFERROR(100/B18*D18,0)</f>
        <v>0</v>
      </c>
      <c r="F18" s="89">
        <f t="shared" si="0"/>
        <v>0</v>
      </c>
      <c r="G18" s="90">
        <f t="shared" ref="G18" si="2">IFERROR(100/B18*F18,0)</f>
        <v>0</v>
      </c>
    </row>
    <row r="19" spans="1:7" ht="18" customHeight="1" thickTop="1" thickBot="1" x14ac:dyDescent="0.25">
      <c r="A19" s="107" t="s">
        <v>22</v>
      </c>
      <c r="B19" s="113">
        <f>SUM(B16:B18)</f>
        <v>0</v>
      </c>
      <c r="C19" s="108">
        <f>SUM(C16:C18)</f>
        <v>0</v>
      </c>
      <c r="D19" s="113">
        <f>SUM(D16:D18)</f>
        <v>0</v>
      </c>
      <c r="E19" s="114">
        <f>IFERROR(100/B19*D19,0)</f>
        <v>0</v>
      </c>
      <c r="F19" s="109">
        <f>SUM(F16:F18)</f>
        <v>0</v>
      </c>
      <c r="G19" s="110">
        <f>IFERROR(100/B19*F19,0)</f>
        <v>0</v>
      </c>
    </row>
    <row r="20" spans="1:7" ht="18" customHeight="1" thickTop="1" thickBot="1" x14ac:dyDescent="0.25">
      <c r="A20" s="111" t="s">
        <v>107</v>
      </c>
      <c r="B20" s="92">
        <f>B19*1.081</f>
        <v>0</v>
      </c>
      <c r="C20" s="112"/>
      <c r="D20" s="93">
        <f>D19*1.081</f>
        <v>0</v>
      </c>
      <c r="E20" s="94"/>
      <c r="F20" s="95">
        <f>F19*1.081</f>
        <v>0</v>
      </c>
      <c r="G20" s="96"/>
    </row>
    <row r="21" spans="1:7" ht="18" customHeight="1" x14ac:dyDescent="0.2">
      <c r="A21" s="167"/>
      <c r="B21" s="168"/>
      <c r="C21" s="169"/>
      <c r="D21" s="20"/>
      <c r="E21" s="170"/>
      <c r="F21" s="20"/>
      <c r="G21" s="170"/>
    </row>
    <row r="22" spans="1:7" ht="18" customHeight="1" x14ac:dyDescent="0.2">
      <c r="A22" s="181" t="s">
        <v>80</v>
      </c>
      <c r="B22" s="182"/>
      <c r="C22" s="182"/>
      <c r="D22" s="178"/>
      <c r="E22" s="178"/>
      <c r="F22" s="178"/>
    </row>
    <row r="23" spans="1:7" ht="18" customHeight="1" x14ac:dyDescent="0.2">
      <c r="A23" s="1"/>
      <c r="D23" s="3"/>
    </row>
    <row r="24" spans="1:7" ht="18" customHeight="1" x14ac:dyDescent="0.2"/>
    <row r="25" spans="1:7" ht="18" customHeight="1" x14ac:dyDescent="0.2"/>
    <row r="26" spans="1:7" ht="18" customHeight="1" x14ac:dyDescent="0.2"/>
    <row r="27" spans="1:7" ht="18" customHeight="1" x14ac:dyDescent="0.2"/>
  </sheetData>
  <sheetProtection sheet="1" formatRows="0" insertRows="0"/>
  <mergeCells count="4">
    <mergeCell ref="D13:E13"/>
    <mergeCell ref="F13:G13"/>
    <mergeCell ref="F2:G2"/>
    <mergeCell ref="B13:C13"/>
  </mergeCells>
  <conditionalFormatting sqref="D2 F2">
    <cfRule type="cellIs" dxfId="65" priority="10" operator="equal">
      <formula>0</formula>
    </cfRule>
  </conditionalFormatting>
  <conditionalFormatting sqref="H2:XFD2 D3:XFD5 A2:A5">
    <cfRule type="cellIs" dxfId="64" priority="1" operator="equal">
      <formula>0</formula>
    </cfRule>
  </conditionalFormatting>
  <pageMargins left="0.70866141732283472" right="0.51181102362204722" top="0.74803149606299213" bottom="0.74803149606299213" header="0.31496062992125984" footer="0.31496062992125984"/>
  <pageSetup paperSize="9" fitToHeight="0" orientation="portrait" r:id="rId1"/>
  <ignoredErrors>
    <ignoredError sqref="E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12A8-9EA1-4DE2-B5BC-7ACC5110D6D3}">
  <sheetPr>
    <tabColor theme="4" tint="0.59999389629810485"/>
    <pageSetUpPr fitToPage="1"/>
  </sheetPr>
  <dimension ref="A2:N113"/>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3" customWidth="1"/>
    <col min="2" max="2" width="31" style="3" customWidth="1"/>
    <col min="3" max="3" width="25.7109375" style="3" customWidth="1"/>
    <col min="4" max="4" width="18.7109375" style="3" customWidth="1"/>
    <col min="5" max="5" width="16.7109375" style="3" customWidth="1"/>
    <col min="6" max="6" width="5.7109375" style="3" customWidth="1"/>
    <col min="7" max="14" width="8.7109375" style="3" customWidth="1"/>
    <col min="15" max="16384" width="11.42578125" style="3"/>
  </cols>
  <sheetData>
    <row r="2" spans="1:14" s="29" customFormat="1" x14ac:dyDescent="0.2">
      <c r="A2" s="28" t="s">
        <v>28</v>
      </c>
      <c r="M2" s="241">
        <f>Hinweise!B8</f>
        <v>0</v>
      </c>
      <c r="N2" s="241"/>
    </row>
    <row r="3" spans="1:14" s="29" customFormat="1" x14ac:dyDescent="0.2">
      <c r="A3" s="29" t="s">
        <v>27</v>
      </c>
    </row>
    <row r="4" spans="1:14" s="29" customFormat="1" x14ac:dyDescent="0.2"/>
    <row r="5" spans="1:14" s="29" customFormat="1" x14ac:dyDescent="0.2">
      <c r="A5" s="29" t="str">
        <f>"Projekt: "&amp;Hinweise!B7</f>
        <v xml:space="preserve">Projekt: </v>
      </c>
    </row>
    <row r="6" spans="1:14" s="29" customFormat="1" x14ac:dyDescent="0.2"/>
    <row r="7" spans="1:14" s="29" customFormat="1" x14ac:dyDescent="0.2">
      <c r="A7" s="206" t="s">
        <v>108</v>
      </c>
      <c r="B7" s="207"/>
      <c r="C7" s="33" t="s">
        <v>77</v>
      </c>
      <c r="D7" s="264"/>
      <c r="E7" s="265"/>
    </row>
    <row r="8" spans="1:14" s="29" customFormat="1" x14ac:dyDescent="0.2"/>
    <row r="9" spans="1:14" s="29" customFormat="1" x14ac:dyDescent="0.2">
      <c r="A9" s="28" t="s">
        <v>19</v>
      </c>
    </row>
    <row r="10" spans="1:14" s="29" customFormat="1" x14ac:dyDescent="0.2">
      <c r="A10" s="179" t="s">
        <v>84</v>
      </c>
      <c r="B10" s="41"/>
      <c r="C10" s="41"/>
      <c r="D10" s="41"/>
      <c r="E10" s="41"/>
      <c r="F10" s="41"/>
      <c r="G10" s="41"/>
    </row>
    <row r="11" spans="1:14" s="29" customFormat="1" x14ac:dyDescent="0.2">
      <c r="A11" s="179" t="s">
        <v>92</v>
      </c>
      <c r="B11" s="41"/>
      <c r="C11" s="41"/>
      <c r="D11" s="41"/>
      <c r="E11" s="41"/>
      <c r="F11" s="41"/>
      <c r="G11" s="41"/>
    </row>
    <row r="12" spans="1:14" s="29" customFormat="1" x14ac:dyDescent="0.2"/>
    <row r="13" spans="1:14" ht="30" customHeight="1" x14ac:dyDescent="0.2">
      <c r="A13" s="79" t="s">
        <v>8</v>
      </c>
      <c r="B13" s="79" t="s">
        <v>17</v>
      </c>
      <c r="C13" s="79" t="s">
        <v>13</v>
      </c>
      <c r="D13" s="79" t="s">
        <v>0</v>
      </c>
      <c r="E13" s="79" t="s">
        <v>3</v>
      </c>
      <c r="F13" s="209" t="s">
        <v>4</v>
      </c>
      <c r="G13" s="262" t="s">
        <v>10</v>
      </c>
      <c r="H13" s="263"/>
      <c r="I13" s="262" t="s">
        <v>85</v>
      </c>
      <c r="J13" s="263"/>
      <c r="K13" s="239" t="s">
        <v>78</v>
      </c>
      <c r="L13" s="239"/>
      <c r="M13" s="240" t="s">
        <v>79</v>
      </c>
      <c r="N13" s="240"/>
    </row>
    <row r="14" spans="1:14" ht="15" customHeight="1" x14ac:dyDescent="0.2">
      <c r="A14" s="80"/>
      <c r="B14" s="80"/>
      <c r="C14" s="80"/>
      <c r="D14" s="80"/>
      <c r="E14" s="80"/>
      <c r="F14" s="70"/>
      <c r="G14" s="195" t="s">
        <v>63</v>
      </c>
      <c r="H14" s="195" t="s">
        <v>64</v>
      </c>
      <c r="I14" s="195" t="s">
        <v>63</v>
      </c>
      <c r="J14" s="195" t="s">
        <v>64</v>
      </c>
      <c r="K14" s="196" t="s">
        <v>63</v>
      </c>
      <c r="L14" s="196" t="s">
        <v>64</v>
      </c>
      <c r="M14" s="195" t="s">
        <v>63</v>
      </c>
      <c r="N14" s="195" t="s">
        <v>64</v>
      </c>
    </row>
    <row r="15" spans="1:14" s="104" customFormat="1" ht="15" customHeight="1" x14ac:dyDescent="0.2">
      <c r="A15" s="60" t="s">
        <v>21</v>
      </c>
      <c r="B15" s="61"/>
      <c r="C15" s="61"/>
      <c r="D15" s="61"/>
      <c r="E15" s="61"/>
      <c r="F15" s="62"/>
      <c r="G15" s="63"/>
      <c r="H15" s="63"/>
      <c r="I15" s="63">
        <f t="shared" ref="I15:N15" si="0">SUM(I16:I113)</f>
        <v>0</v>
      </c>
      <c r="J15" s="63">
        <f t="shared" si="0"/>
        <v>0</v>
      </c>
      <c r="K15" s="63">
        <f t="shared" si="0"/>
        <v>0</v>
      </c>
      <c r="L15" s="63">
        <f t="shared" si="0"/>
        <v>0</v>
      </c>
      <c r="M15" s="63">
        <f t="shared" si="0"/>
        <v>0</v>
      </c>
      <c r="N15" s="63">
        <f t="shared" si="0"/>
        <v>0</v>
      </c>
    </row>
    <row r="16" spans="1:14" x14ac:dyDescent="0.2">
      <c r="A16" s="52">
        <f>Personalaufwand!B13</f>
        <v>0</v>
      </c>
      <c r="B16" s="52">
        <f>Personalaufwand!C13</f>
        <v>0</v>
      </c>
      <c r="C16" s="52">
        <f>Personalaufwand!D13</f>
        <v>0</v>
      </c>
      <c r="D16" s="53">
        <f>IFERROR(VLOOKUP(C16,Projektteam!$C$13:$G$82,3,FALSE),0)</f>
        <v>0</v>
      </c>
      <c r="E16" s="53">
        <f>IFERROR(VLOOKUP(C16,Projektteam!$C$13:$G$82,5,FALSE),0)</f>
        <v>0</v>
      </c>
      <c r="F16" s="54">
        <f>IFERROR(VLOOKUP(E16,Daten!$A$3:$C$9,3,FALSE),0)</f>
        <v>0</v>
      </c>
      <c r="G16" s="173">
        <f>Personalaufwand!H13</f>
        <v>0</v>
      </c>
      <c r="H16" s="55"/>
      <c r="I16" s="54">
        <f>F16*G16</f>
        <v>0</v>
      </c>
      <c r="J16" s="54">
        <f>F16*H16</f>
        <v>0</v>
      </c>
      <c r="K16" s="173">
        <f>Personalaufwand!J13</f>
        <v>0</v>
      </c>
      <c r="L16" s="205"/>
      <c r="M16" s="54">
        <f t="shared" ref="M16:M45" si="1">I16-K16</f>
        <v>0</v>
      </c>
      <c r="N16" s="54">
        <f>J16-L16</f>
        <v>0</v>
      </c>
    </row>
    <row r="17" spans="1:14" x14ac:dyDescent="0.2">
      <c r="A17" s="52">
        <f>Personalaufwand!B14</f>
        <v>0</v>
      </c>
      <c r="B17" s="52">
        <f>Personalaufwand!C14</f>
        <v>0</v>
      </c>
      <c r="C17" s="52">
        <f>Personalaufwand!D14</f>
        <v>0</v>
      </c>
      <c r="D17" s="53">
        <f>IFERROR(VLOOKUP(C17,Projektteam!$C$13:$G$82,3,FALSE),0)</f>
        <v>0</v>
      </c>
      <c r="E17" s="53">
        <f>IFERROR(VLOOKUP(C17,Projektteam!$C$13:$G$82,5,FALSE),0)</f>
        <v>0</v>
      </c>
      <c r="F17" s="54">
        <f>IFERROR(VLOOKUP(E17,Daten!$A$3:$C$9,3,FALSE),0)</f>
        <v>0</v>
      </c>
      <c r="G17" s="173">
        <f>Personalaufwand!H14</f>
        <v>0</v>
      </c>
      <c r="H17" s="55"/>
      <c r="I17" s="54">
        <f t="shared" ref="I17:I78" si="2">F17*G17</f>
        <v>0</v>
      </c>
      <c r="J17" s="54">
        <f t="shared" ref="J17:J78" si="3">F17*H17</f>
        <v>0</v>
      </c>
      <c r="K17" s="173">
        <f>Personalaufwand!J14</f>
        <v>0</v>
      </c>
      <c r="L17" s="205"/>
      <c r="M17" s="54">
        <f t="shared" si="1"/>
        <v>0</v>
      </c>
      <c r="N17" s="54">
        <f t="shared" ref="N17:N78" si="4">J17-L17</f>
        <v>0</v>
      </c>
    </row>
    <row r="18" spans="1:14" x14ac:dyDescent="0.2">
      <c r="A18" s="52">
        <f>Personalaufwand!B15</f>
        <v>0</v>
      </c>
      <c r="B18" s="52">
        <f>Personalaufwand!C15</f>
        <v>0</v>
      </c>
      <c r="C18" s="52">
        <f>Personalaufwand!D15</f>
        <v>0</v>
      </c>
      <c r="D18" s="53">
        <f>IFERROR(VLOOKUP(C18,Projektteam!$C$13:$G$82,3,FALSE),0)</f>
        <v>0</v>
      </c>
      <c r="E18" s="53">
        <f>IFERROR(VLOOKUP(C18,Projektteam!$C$13:$G$82,5,FALSE),0)</f>
        <v>0</v>
      </c>
      <c r="F18" s="54">
        <f>IFERROR(VLOOKUP(E18,Daten!$A$3:$C$9,3,FALSE),0)</f>
        <v>0</v>
      </c>
      <c r="G18" s="173">
        <f>Personalaufwand!H15</f>
        <v>0</v>
      </c>
      <c r="H18" s="55"/>
      <c r="I18" s="54">
        <f t="shared" si="2"/>
        <v>0</v>
      </c>
      <c r="J18" s="54">
        <f t="shared" si="3"/>
        <v>0</v>
      </c>
      <c r="K18" s="173">
        <f>Personalaufwand!J15</f>
        <v>0</v>
      </c>
      <c r="L18" s="205"/>
      <c r="M18" s="54">
        <f t="shared" si="1"/>
        <v>0</v>
      </c>
      <c r="N18" s="54">
        <f t="shared" si="4"/>
        <v>0</v>
      </c>
    </row>
    <row r="19" spans="1:14" x14ac:dyDescent="0.2">
      <c r="A19" s="52">
        <f>Personalaufwand!B16</f>
        <v>0</v>
      </c>
      <c r="B19" s="52">
        <f>Personalaufwand!C16</f>
        <v>0</v>
      </c>
      <c r="C19" s="52">
        <f>Personalaufwand!D16</f>
        <v>0</v>
      </c>
      <c r="D19" s="53">
        <f>IFERROR(VLOOKUP(C19,Projektteam!$C$13:$G$82,3,FALSE),0)</f>
        <v>0</v>
      </c>
      <c r="E19" s="53">
        <f>IFERROR(VLOOKUP(C19,Projektteam!$C$13:$G$82,5,FALSE),0)</f>
        <v>0</v>
      </c>
      <c r="F19" s="54">
        <f>IFERROR(VLOOKUP(E19,Daten!$A$3:$C$9,3,FALSE),0)</f>
        <v>0</v>
      </c>
      <c r="G19" s="173">
        <f>Personalaufwand!H16</f>
        <v>0</v>
      </c>
      <c r="H19" s="55"/>
      <c r="I19" s="54">
        <f t="shared" si="2"/>
        <v>0</v>
      </c>
      <c r="J19" s="54">
        <f t="shared" si="3"/>
        <v>0</v>
      </c>
      <c r="K19" s="173">
        <f>Personalaufwand!J16</f>
        <v>0</v>
      </c>
      <c r="L19" s="205"/>
      <c r="M19" s="54">
        <f t="shared" si="1"/>
        <v>0</v>
      </c>
      <c r="N19" s="54">
        <f t="shared" si="4"/>
        <v>0</v>
      </c>
    </row>
    <row r="20" spans="1:14" x14ac:dyDescent="0.2">
      <c r="A20" s="52">
        <f>Personalaufwand!B17</f>
        <v>0</v>
      </c>
      <c r="B20" s="52">
        <f>Personalaufwand!C17</f>
        <v>0</v>
      </c>
      <c r="C20" s="52">
        <f>Personalaufwand!D17</f>
        <v>0</v>
      </c>
      <c r="D20" s="53">
        <f>IFERROR(VLOOKUP(C20,Projektteam!$C$13:$G$82,3,FALSE),0)</f>
        <v>0</v>
      </c>
      <c r="E20" s="53">
        <f>IFERROR(VLOOKUP(C20,Projektteam!$C$13:$G$82,5,FALSE),0)</f>
        <v>0</v>
      </c>
      <c r="F20" s="54">
        <f>IFERROR(VLOOKUP(E20,Daten!$A$3:$C$9,3,FALSE),0)</f>
        <v>0</v>
      </c>
      <c r="G20" s="173">
        <f>Personalaufwand!H17</f>
        <v>0</v>
      </c>
      <c r="H20" s="55"/>
      <c r="I20" s="54">
        <f t="shared" si="2"/>
        <v>0</v>
      </c>
      <c r="J20" s="54">
        <f t="shared" si="3"/>
        <v>0</v>
      </c>
      <c r="K20" s="173">
        <f>Personalaufwand!J17</f>
        <v>0</v>
      </c>
      <c r="L20" s="205"/>
      <c r="M20" s="54">
        <f t="shared" si="1"/>
        <v>0</v>
      </c>
      <c r="N20" s="54">
        <f t="shared" si="4"/>
        <v>0</v>
      </c>
    </row>
    <row r="21" spans="1:14" x14ac:dyDescent="0.2">
      <c r="A21" s="52">
        <f>Personalaufwand!B18</f>
        <v>0</v>
      </c>
      <c r="B21" s="52">
        <f>Personalaufwand!C18</f>
        <v>0</v>
      </c>
      <c r="C21" s="52">
        <f>Personalaufwand!D18</f>
        <v>0</v>
      </c>
      <c r="D21" s="53">
        <f>IFERROR(VLOOKUP(C21,Projektteam!$C$13:$G$82,3,FALSE),0)</f>
        <v>0</v>
      </c>
      <c r="E21" s="53">
        <f>IFERROR(VLOOKUP(C21,Projektteam!$C$13:$G$82,5,FALSE),0)</f>
        <v>0</v>
      </c>
      <c r="F21" s="54">
        <f>IFERROR(VLOOKUP(E21,Daten!$A$3:$C$9,3,FALSE),0)</f>
        <v>0</v>
      </c>
      <c r="G21" s="173">
        <f>Personalaufwand!H18</f>
        <v>0</v>
      </c>
      <c r="H21" s="55"/>
      <c r="I21" s="54">
        <f t="shared" si="2"/>
        <v>0</v>
      </c>
      <c r="J21" s="54">
        <f t="shared" si="3"/>
        <v>0</v>
      </c>
      <c r="K21" s="173">
        <f>Personalaufwand!J18</f>
        <v>0</v>
      </c>
      <c r="L21" s="205"/>
      <c r="M21" s="54">
        <f t="shared" si="1"/>
        <v>0</v>
      </c>
      <c r="N21" s="54">
        <f t="shared" si="4"/>
        <v>0</v>
      </c>
    </row>
    <row r="22" spans="1:14" x14ac:dyDescent="0.2">
      <c r="A22" s="52">
        <f>Personalaufwand!B19</f>
        <v>0</v>
      </c>
      <c r="B22" s="52">
        <f>Personalaufwand!C19</f>
        <v>0</v>
      </c>
      <c r="C22" s="52">
        <f>Personalaufwand!D19</f>
        <v>0</v>
      </c>
      <c r="D22" s="53">
        <f>IFERROR(VLOOKUP(C22,Projektteam!$C$13:$G$82,3,FALSE),0)</f>
        <v>0</v>
      </c>
      <c r="E22" s="53">
        <f>IFERROR(VLOOKUP(C22,Projektteam!$C$13:$G$82,5,FALSE),0)</f>
        <v>0</v>
      </c>
      <c r="F22" s="54">
        <f>IFERROR(VLOOKUP(E22,Daten!$A$3:$C$9,3,FALSE),0)</f>
        <v>0</v>
      </c>
      <c r="G22" s="173">
        <f>Personalaufwand!H19</f>
        <v>0</v>
      </c>
      <c r="H22" s="55"/>
      <c r="I22" s="54">
        <f t="shared" si="2"/>
        <v>0</v>
      </c>
      <c r="J22" s="54">
        <f t="shared" si="3"/>
        <v>0</v>
      </c>
      <c r="K22" s="173">
        <f>Personalaufwand!J19</f>
        <v>0</v>
      </c>
      <c r="L22" s="205"/>
      <c r="M22" s="54">
        <f t="shared" si="1"/>
        <v>0</v>
      </c>
      <c r="N22" s="54">
        <f t="shared" si="4"/>
        <v>0</v>
      </c>
    </row>
    <row r="23" spans="1:14" x14ac:dyDescent="0.2">
      <c r="A23" s="52">
        <f>Personalaufwand!B20</f>
        <v>0</v>
      </c>
      <c r="B23" s="52">
        <f>Personalaufwand!C20</f>
        <v>0</v>
      </c>
      <c r="C23" s="52">
        <f>Personalaufwand!D20</f>
        <v>0</v>
      </c>
      <c r="D23" s="53">
        <f>IFERROR(VLOOKUP(C23,Projektteam!$C$13:$G$82,3,FALSE),0)</f>
        <v>0</v>
      </c>
      <c r="E23" s="53">
        <f>IFERROR(VLOOKUP(C23,Projektteam!$C$13:$G$82,5,FALSE),0)</f>
        <v>0</v>
      </c>
      <c r="F23" s="54">
        <f>IFERROR(VLOOKUP(E23,Daten!$A$3:$C$9,3,FALSE),0)</f>
        <v>0</v>
      </c>
      <c r="G23" s="173">
        <f>Personalaufwand!H20</f>
        <v>0</v>
      </c>
      <c r="H23" s="55"/>
      <c r="I23" s="54">
        <f t="shared" si="2"/>
        <v>0</v>
      </c>
      <c r="J23" s="54">
        <f t="shared" si="3"/>
        <v>0</v>
      </c>
      <c r="K23" s="173">
        <f>Personalaufwand!J20</f>
        <v>0</v>
      </c>
      <c r="L23" s="205"/>
      <c r="M23" s="54">
        <f t="shared" si="1"/>
        <v>0</v>
      </c>
      <c r="N23" s="54">
        <f t="shared" si="4"/>
        <v>0</v>
      </c>
    </row>
    <row r="24" spans="1:14" x14ac:dyDescent="0.2">
      <c r="A24" s="52">
        <f>Personalaufwand!B21</f>
        <v>0</v>
      </c>
      <c r="B24" s="52">
        <f>Personalaufwand!C21</f>
        <v>0</v>
      </c>
      <c r="C24" s="52">
        <f>Personalaufwand!D21</f>
        <v>0</v>
      </c>
      <c r="D24" s="53">
        <f>IFERROR(VLOOKUP(C24,Projektteam!$C$13:$G$82,3,FALSE),0)</f>
        <v>0</v>
      </c>
      <c r="E24" s="53">
        <f>IFERROR(VLOOKUP(C24,Projektteam!$C$13:$G$82,5,FALSE),0)</f>
        <v>0</v>
      </c>
      <c r="F24" s="54">
        <f>IFERROR(VLOOKUP(E24,Daten!$A$3:$C$9,3,FALSE),0)</f>
        <v>0</v>
      </c>
      <c r="G24" s="173">
        <f>Personalaufwand!H21</f>
        <v>0</v>
      </c>
      <c r="H24" s="55"/>
      <c r="I24" s="54">
        <f t="shared" si="2"/>
        <v>0</v>
      </c>
      <c r="J24" s="54">
        <f t="shared" si="3"/>
        <v>0</v>
      </c>
      <c r="K24" s="173">
        <f>Personalaufwand!J21</f>
        <v>0</v>
      </c>
      <c r="L24" s="205"/>
      <c r="M24" s="54">
        <f t="shared" si="1"/>
        <v>0</v>
      </c>
      <c r="N24" s="54">
        <f t="shared" si="4"/>
        <v>0</v>
      </c>
    </row>
    <row r="25" spans="1:14" x14ac:dyDescent="0.2">
      <c r="A25" s="52">
        <f>Personalaufwand!B22</f>
        <v>0</v>
      </c>
      <c r="B25" s="52">
        <f>Personalaufwand!C22</f>
        <v>0</v>
      </c>
      <c r="C25" s="52">
        <f>Personalaufwand!D22</f>
        <v>0</v>
      </c>
      <c r="D25" s="53">
        <f>IFERROR(VLOOKUP(C25,Projektteam!$C$13:$G$82,3,FALSE),0)</f>
        <v>0</v>
      </c>
      <c r="E25" s="53">
        <f>IFERROR(VLOOKUP(C25,Projektteam!$C$13:$G$82,5,FALSE),0)</f>
        <v>0</v>
      </c>
      <c r="F25" s="54">
        <f>IFERROR(VLOOKUP(E25,Daten!$A$3:$C$9,3,FALSE),0)</f>
        <v>0</v>
      </c>
      <c r="G25" s="173">
        <f>Personalaufwand!H22</f>
        <v>0</v>
      </c>
      <c r="H25" s="55"/>
      <c r="I25" s="54">
        <f t="shared" si="2"/>
        <v>0</v>
      </c>
      <c r="J25" s="54">
        <f t="shared" si="3"/>
        <v>0</v>
      </c>
      <c r="K25" s="173">
        <f>Personalaufwand!J22</f>
        <v>0</v>
      </c>
      <c r="L25" s="205"/>
      <c r="M25" s="54">
        <f t="shared" si="1"/>
        <v>0</v>
      </c>
      <c r="N25" s="54">
        <f t="shared" si="4"/>
        <v>0</v>
      </c>
    </row>
    <row r="26" spans="1:14" x14ac:dyDescent="0.2">
      <c r="A26" s="52">
        <f>Personalaufwand!B23</f>
        <v>0</v>
      </c>
      <c r="B26" s="52">
        <f>Personalaufwand!C23</f>
        <v>0</v>
      </c>
      <c r="C26" s="52">
        <f>Personalaufwand!D23</f>
        <v>0</v>
      </c>
      <c r="D26" s="53">
        <f>IFERROR(VLOOKUP(C26,Projektteam!$C$13:$G$82,3,FALSE),0)</f>
        <v>0</v>
      </c>
      <c r="E26" s="53">
        <f>IFERROR(VLOOKUP(C26,Projektteam!$C$13:$G$82,5,FALSE),0)</f>
        <v>0</v>
      </c>
      <c r="F26" s="54">
        <f>IFERROR(VLOOKUP(E26,Daten!$A$3:$C$9,3,FALSE),0)</f>
        <v>0</v>
      </c>
      <c r="G26" s="173">
        <f>Personalaufwand!H23</f>
        <v>0</v>
      </c>
      <c r="H26" s="55"/>
      <c r="I26" s="54">
        <f t="shared" si="2"/>
        <v>0</v>
      </c>
      <c r="J26" s="54">
        <f t="shared" si="3"/>
        <v>0</v>
      </c>
      <c r="K26" s="173">
        <f>Personalaufwand!J23</f>
        <v>0</v>
      </c>
      <c r="L26" s="205"/>
      <c r="M26" s="54">
        <f t="shared" si="1"/>
        <v>0</v>
      </c>
      <c r="N26" s="54">
        <f t="shared" si="4"/>
        <v>0</v>
      </c>
    </row>
    <row r="27" spans="1:14" x14ac:dyDescent="0.2">
      <c r="A27" s="52">
        <f>Personalaufwand!B24</f>
        <v>0</v>
      </c>
      <c r="B27" s="52">
        <f>Personalaufwand!C24</f>
        <v>0</v>
      </c>
      <c r="C27" s="52">
        <f>Personalaufwand!D24</f>
        <v>0</v>
      </c>
      <c r="D27" s="53">
        <f>IFERROR(VLOOKUP(C27,Projektteam!$C$13:$G$82,3,FALSE),0)</f>
        <v>0</v>
      </c>
      <c r="E27" s="53">
        <f>IFERROR(VLOOKUP(C27,Projektteam!$C$13:$G$82,5,FALSE),0)</f>
        <v>0</v>
      </c>
      <c r="F27" s="54">
        <f>IFERROR(VLOOKUP(E27,Daten!$A$3:$C$9,3,FALSE),0)</f>
        <v>0</v>
      </c>
      <c r="G27" s="173">
        <f>Personalaufwand!H24</f>
        <v>0</v>
      </c>
      <c r="H27" s="55"/>
      <c r="I27" s="54">
        <f t="shared" si="2"/>
        <v>0</v>
      </c>
      <c r="J27" s="54">
        <f t="shared" si="3"/>
        <v>0</v>
      </c>
      <c r="K27" s="173">
        <f>Personalaufwand!J24</f>
        <v>0</v>
      </c>
      <c r="L27" s="205"/>
      <c r="M27" s="54">
        <f t="shared" si="1"/>
        <v>0</v>
      </c>
      <c r="N27" s="54">
        <f t="shared" si="4"/>
        <v>0</v>
      </c>
    </row>
    <row r="28" spans="1:14" x14ac:dyDescent="0.2">
      <c r="A28" s="52">
        <f>Personalaufwand!B25</f>
        <v>0</v>
      </c>
      <c r="B28" s="52">
        <f>Personalaufwand!C25</f>
        <v>0</v>
      </c>
      <c r="C28" s="52">
        <f>Personalaufwand!D25</f>
        <v>0</v>
      </c>
      <c r="D28" s="53">
        <f>IFERROR(VLOOKUP(C28,Projektteam!$C$13:$G$82,3,FALSE),0)</f>
        <v>0</v>
      </c>
      <c r="E28" s="53">
        <f>IFERROR(VLOOKUP(C28,Projektteam!$C$13:$G$82,5,FALSE),0)</f>
        <v>0</v>
      </c>
      <c r="F28" s="54">
        <f>IFERROR(VLOOKUP(E28,Daten!$A$3:$C$9,3,FALSE),0)</f>
        <v>0</v>
      </c>
      <c r="G28" s="173">
        <f>Personalaufwand!H25</f>
        <v>0</v>
      </c>
      <c r="H28" s="55"/>
      <c r="I28" s="54">
        <f t="shared" si="2"/>
        <v>0</v>
      </c>
      <c r="J28" s="54">
        <f t="shared" si="3"/>
        <v>0</v>
      </c>
      <c r="K28" s="173">
        <f>Personalaufwand!J25</f>
        <v>0</v>
      </c>
      <c r="L28" s="205"/>
      <c r="M28" s="54">
        <f t="shared" si="1"/>
        <v>0</v>
      </c>
      <c r="N28" s="54">
        <f t="shared" si="4"/>
        <v>0</v>
      </c>
    </row>
    <row r="29" spans="1:14" x14ac:dyDescent="0.2">
      <c r="A29" s="52">
        <f>Personalaufwand!B26</f>
        <v>0</v>
      </c>
      <c r="B29" s="52">
        <f>Personalaufwand!C26</f>
        <v>0</v>
      </c>
      <c r="C29" s="52">
        <f>Personalaufwand!D26</f>
        <v>0</v>
      </c>
      <c r="D29" s="53">
        <f>IFERROR(VLOOKUP(C29,Projektteam!$C$13:$G$82,3,FALSE),0)</f>
        <v>0</v>
      </c>
      <c r="E29" s="53">
        <f>IFERROR(VLOOKUP(C29,Projektteam!$C$13:$G$82,5,FALSE),0)</f>
        <v>0</v>
      </c>
      <c r="F29" s="54">
        <f>IFERROR(VLOOKUP(E29,Daten!$A$3:$C$9,3,FALSE),0)</f>
        <v>0</v>
      </c>
      <c r="G29" s="173">
        <f>Personalaufwand!H26</f>
        <v>0</v>
      </c>
      <c r="H29" s="55"/>
      <c r="I29" s="54">
        <f t="shared" si="2"/>
        <v>0</v>
      </c>
      <c r="J29" s="54">
        <f t="shared" si="3"/>
        <v>0</v>
      </c>
      <c r="K29" s="173">
        <f>Personalaufwand!J26</f>
        <v>0</v>
      </c>
      <c r="L29" s="205"/>
      <c r="M29" s="54">
        <f t="shared" si="1"/>
        <v>0</v>
      </c>
      <c r="N29" s="54">
        <f t="shared" si="4"/>
        <v>0</v>
      </c>
    </row>
    <row r="30" spans="1:14" x14ac:dyDescent="0.2">
      <c r="A30" s="52">
        <f>Personalaufwand!B27</f>
        <v>0</v>
      </c>
      <c r="B30" s="52">
        <f>Personalaufwand!C27</f>
        <v>0</v>
      </c>
      <c r="C30" s="52">
        <f>Personalaufwand!D27</f>
        <v>0</v>
      </c>
      <c r="D30" s="53">
        <f>IFERROR(VLOOKUP(C30,Projektteam!$C$13:$G$82,3,FALSE),0)</f>
        <v>0</v>
      </c>
      <c r="E30" s="53">
        <f>IFERROR(VLOOKUP(C30,Projektteam!$C$13:$G$82,5,FALSE),0)</f>
        <v>0</v>
      </c>
      <c r="F30" s="54">
        <f>IFERROR(VLOOKUP(E30,Daten!$A$3:$C$9,3,FALSE),0)</f>
        <v>0</v>
      </c>
      <c r="G30" s="173">
        <f>Personalaufwand!H27</f>
        <v>0</v>
      </c>
      <c r="H30" s="55"/>
      <c r="I30" s="54">
        <f t="shared" si="2"/>
        <v>0</v>
      </c>
      <c r="J30" s="54">
        <f t="shared" si="3"/>
        <v>0</v>
      </c>
      <c r="K30" s="173">
        <f>Personalaufwand!J27</f>
        <v>0</v>
      </c>
      <c r="L30" s="205"/>
      <c r="M30" s="54">
        <f t="shared" si="1"/>
        <v>0</v>
      </c>
      <c r="N30" s="54">
        <f t="shared" si="4"/>
        <v>0</v>
      </c>
    </row>
    <row r="31" spans="1:14" x14ac:dyDescent="0.2">
      <c r="A31" s="52">
        <f>Personalaufwand!B28</f>
        <v>0</v>
      </c>
      <c r="B31" s="52">
        <f>Personalaufwand!C28</f>
        <v>0</v>
      </c>
      <c r="C31" s="52">
        <f>Personalaufwand!D28</f>
        <v>0</v>
      </c>
      <c r="D31" s="53">
        <f>IFERROR(VLOOKUP(C31,Projektteam!$C$13:$G$82,3,FALSE),0)</f>
        <v>0</v>
      </c>
      <c r="E31" s="53">
        <f>IFERROR(VLOOKUP(C31,Projektteam!$C$13:$G$82,5,FALSE),0)</f>
        <v>0</v>
      </c>
      <c r="F31" s="54">
        <f>IFERROR(VLOOKUP(E31,Daten!$A$3:$C$9,3,FALSE),0)</f>
        <v>0</v>
      </c>
      <c r="G31" s="173">
        <f>Personalaufwand!H28</f>
        <v>0</v>
      </c>
      <c r="H31" s="55"/>
      <c r="I31" s="54">
        <f t="shared" si="2"/>
        <v>0</v>
      </c>
      <c r="J31" s="54">
        <f t="shared" si="3"/>
        <v>0</v>
      </c>
      <c r="K31" s="173">
        <f>Personalaufwand!J28</f>
        <v>0</v>
      </c>
      <c r="L31" s="205"/>
      <c r="M31" s="54">
        <f t="shared" si="1"/>
        <v>0</v>
      </c>
      <c r="N31" s="54">
        <f t="shared" si="4"/>
        <v>0</v>
      </c>
    </row>
    <row r="32" spans="1:14" x14ac:dyDescent="0.2">
      <c r="A32" s="52">
        <f>Personalaufwand!B29</f>
        <v>0</v>
      </c>
      <c r="B32" s="52">
        <f>Personalaufwand!C29</f>
        <v>0</v>
      </c>
      <c r="C32" s="52">
        <f>Personalaufwand!D29</f>
        <v>0</v>
      </c>
      <c r="D32" s="53">
        <f>IFERROR(VLOOKUP(C32,Projektteam!$C$13:$G$82,3,FALSE),0)</f>
        <v>0</v>
      </c>
      <c r="E32" s="53">
        <f>IFERROR(VLOOKUP(C32,Projektteam!$C$13:$G$82,5,FALSE),0)</f>
        <v>0</v>
      </c>
      <c r="F32" s="54">
        <f>IFERROR(VLOOKUP(E32,Daten!$A$3:$C$9,3,FALSE),0)</f>
        <v>0</v>
      </c>
      <c r="G32" s="173">
        <f>Personalaufwand!H29</f>
        <v>0</v>
      </c>
      <c r="H32" s="55"/>
      <c r="I32" s="54">
        <f t="shared" si="2"/>
        <v>0</v>
      </c>
      <c r="J32" s="54">
        <f t="shared" si="3"/>
        <v>0</v>
      </c>
      <c r="K32" s="173">
        <f>Personalaufwand!J29</f>
        <v>0</v>
      </c>
      <c r="L32" s="205"/>
      <c r="M32" s="54">
        <f t="shared" si="1"/>
        <v>0</v>
      </c>
      <c r="N32" s="54">
        <f t="shared" si="4"/>
        <v>0</v>
      </c>
    </row>
    <row r="33" spans="1:14" x14ac:dyDescent="0.2">
      <c r="A33" s="52">
        <f>Personalaufwand!B30</f>
        <v>0</v>
      </c>
      <c r="B33" s="52">
        <f>Personalaufwand!C30</f>
        <v>0</v>
      </c>
      <c r="C33" s="52">
        <f>Personalaufwand!D30</f>
        <v>0</v>
      </c>
      <c r="D33" s="53">
        <f>IFERROR(VLOOKUP(C33,Projektteam!$C$13:$G$82,3,FALSE),0)</f>
        <v>0</v>
      </c>
      <c r="E33" s="53">
        <f>IFERROR(VLOOKUP(C33,Projektteam!$C$13:$G$82,5,FALSE),0)</f>
        <v>0</v>
      </c>
      <c r="F33" s="54">
        <f>IFERROR(VLOOKUP(E33,Daten!$A$3:$C$9,3,FALSE),0)</f>
        <v>0</v>
      </c>
      <c r="G33" s="173">
        <f>Personalaufwand!H30</f>
        <v>0</v>
      </c>
      <c r="H33" s="55"/>
      <c r="I33" s="54">
        <f t="shared" si="2"/>
        <v>0</v>
      </c>
      <c r="J33" s="54">
        <f t="shared" si="3"/>
        <v>0</v>
      </c>
      <c r="K33" s="173">
        <f>Personalaufwand!J30</f>
        <v>0</v>
      </c>
      <c r="L33" s="205"/>
      <c r="M33" s="54">
        <f t="shared" si="1"/>
        <v>0</v>
      </c>
      <c r="N33" s="54">
        <f t="shared" si="4"/>
        <v>0</v>
      </c>
    </row>
    <row r="34" spans="1:14" x14ac:dyDescent="0.2">
      <c r="A34" s="52">
        <f>Personalaufwand!B31</f>
        <v>0</v>
      </c>
      <c r="B34" s="52">
        <f>Personalaufwand!C31</f>
        <v>0</v>
      </c>
      <c r="C34" s="52">
        <f>Personalaufwand!D31</f>
        <v>0</v>
      </c>
      <c r="D34" s="53">
        <f>IFERROR(VLOOKUP(C34,Projektteam!$C$13:$G$82,3,FALSE),0)</f>
        <v>0</v>
      </c>
      <c r="E34" s="53">
        <f>IFERROR(VLOOKUP(C34,Projektteam!$C$13:$G$82,5,FALSE),0)</f>
        <v>0</v>
      </c>
      <c r="F34" s="54">
        <f>IFERROR(VLOOKUP(E34,Daten!$A$3:$C$9,3,FALSE),0)</f>
        <v>0</v>
      </c>
      <c r="G34" s="173">
        <f>Personalaufwand!H31</f>
        <v>0</v>
      </c>
      <c r="H34" s="55"/>
      <c r="I34" s="54">
        <f t="shared" si="2"/>
        <v>0</v>
      </c>
      <c r="J34" s="54">
        <f t="shared" si="3"/>
        <v>0</v>
      </c>
      <c r="K34" s="173">
        <f>Personalaufwand!J31</f>
        <v>0</v>
      </c>
      <c r="L34" s="205"/>
      <c r="M34" s="54">
        <f t="shared" si="1"/>
        <v>0</v>
      </c>
      <c r="N34" s="54">
        <f t="shared" si="4"/>
        <v>0</v>
      </c>
    </row>
    <row r="35" spans="1:14" x14ac:dyDescent="0.2">
      <c r="A35" s="52">
        <f>Personalaufwand!B32</f>
        <v>0</v>
      </c>
      <c r="B35" s="52">
        <f>Personalaufwand!C32</f>
        <v>0</v>
      </c>
      <c r="C35" s="52">
        <f>Personalaufwand!D32</f>
        <v>0</v>
      </c>
      <c r="D35" s="53">
        <f>IFERROR(VLOOKUP(C35,Projektteam!$C$13:$G$82,3,FALSE),0)</f>
        <v>0</v>
      </c>
      <c r="E35" s="53">
        <f>IFERROR(VLOOKUP(C35,Projektteam!$C$13:$G$82,5,FALSE),0)</f>
        <v>0</v>
      </c>
      <c r="F35" s="54">
        <f>IFERROR(VLOOKUP(E35,Daten!$A$3:$C$9,3,FALSE),0)</f>
        <v>0</v>
      </c>
      <c r="G35" s="173">
        <f>Personalaufwand!H32</f>
        <v>0</v>
      </c>
      <c r="H35" s="55"/>
      <c r="I35" s="54">
        <f t="shared" si="2"/>
        <v>0</v>
      </c>
      <c r="J35" s="54">
        <f t="shared" si="3"/>
        <v>0</v>
      </c>
      <c r="K35" s="173">
        <f>Personalaufwand!J32</f>
        <v>0</v>
      </c>
      <c r="L35" s="205"/>
      <c r="M35" s="54">
        <f t="shared" si="1"/>
        <v>0</v>
      </c>
      <c r="N35" s="54">
        <f t="shared" si="4"/>
        <v>0</v>
      </c>
    </row>
    <row r="36" spans="1:14" x14ac:dyDescent="0.2">
      <c r="A36" s="52">
        <f>Personalaufwand!B33</f>
        <v>0</v>
      </c>
      <c r="B36" s="52">
        <f>Personalaufwand!C33</f>
        <v>0</v>
      </c>
      <c r="C36" s="52">
        <f>Personalaufwand!D33</f>
        <v>0</v>
      </c>
      <c r="D36" s="53">
        <f>IFERROR(VLOOKUP(C36,Projektteam!$C$13:$G$82,3,FALSE),0)</f>
        <v>0</v>
      </c>
      <c r="E36" s="53">
        <f>IFERROR(VLOOKUP(C36,Projektteam!$C$13:$G$82,5,FALSE),0)</f>
        <v>0</v>
      </c>
      <c r="F36" s="54">
        <f>IFERROR(VLOOKUP(E36,Daten!$A$3:$C$9,3,FALSE),0)</f>
        <v>0</v>
      </c>
      <c r="G36" s="173">
        <f>Personalaufwand!H33</f>
        <v>0</v>
      </c>
      <c r="H36" s="55"/>
      <c r="I36" s="54">
        <f t="shared" si="2"/>
        <v>0</v>
      </c>
      <c r="J36" s="54">
        <f t="shared" si="3"/>
        <v>0</v>
      </c>
      <c r="K36" s="173">
        <f>Personalaufwand!J33</f>
        <v>0</v>
      </c>
      <c r="L36" s="205"/>
      <c r="M36" s="54">
        <f t="shared" si="1"/>
        <v>0</v>
      </c>
      <c r="N36" s="54">
        <f t="shared" si="4"/>
        <v>0</v>
      </c>
    </row>
    <row r="37" spans="1:14" x14ac:dyDescent="0.2">
      <c r="A37" s="52">
        <f>Personalaufwand!B34</f>
        <v>0</v>
      </c>
      <c r="B37" s="52">
        <f>Personalaufwand!C34</f>
        <v>0</v>
      </c>
      <c r="C37" s="52">
        <f>Personalaufwand!D34</f>
        <v>0</v>
      </c>
      <c r="D37" s="53">
        <f>IFERROR(VLOOKUP(C37,Projektteam!$C$13:$G$82,3,FALSE),0)</f>
        <v>0</v>
      </c>
      <c r="E37" s="53">
        <f>IFERROR(VLOOKUP(C37,Projektteam!$C$13:$G$82,5,FALSE),0)</f>
        <v>0</v>
      </c>
      <c r="F37" s="54">
        <f>IFERROR(VLOOKUP(E37,Daten!$A$3:$C$9,3,FALSE),0)</f>
        <v>0</v>
      </c>
      <c r="G37" s="173">
        <f>Personalaufwand!H34</f>
        <v>0</v>
      </c>
      <c r="H37" s="55"/>
      <c r="I37" s="54">
        <f t="shared" si="2"/>
        <v>0</v>
      </c>
      <c r="J37" s="54">
        <f t="shared" si="3"/>
        <v>0</v>
      </c>
      <c r="K37" s="173">
        <f>Personalaufwand!J34</f>
        <v>0</v>
      </c>
      <c r="L37" s="205"/>
      <c r="M37" s="54">
        <f t="shared" si="1"/>
        <v>0</v>
      </c>
      <c r="N37" s="54">
        <f t="shared" si="4"/>
        <v>0</v>
      </c>
    </row>
    <row r="38" spans="1:14" x14ac:dyDescent="0.2">
      <c r="A38" s="52">
        <f>Personalaufwand!B35</f>
        <v>0</v>
      </c>
      <c r="B38" s="52">
        <f>Personalaufwand!C35</f>
        <v>0</v>
      </c>
      <c r="C38" s="52">
        <f>Personalaufwand!D35</f>
        <v>0</v>
      </c>
      <c r="D38" s="53">
        <f>IFERROR(VLOOKUP(C38,Projektteam!$C$13:$G$82,3,FALSE),0)</f>
        <v>0</v>
      </c>
      <c r="E38" s="53">
        <f>IFERROR(VLOOKUP(C38,Projektteam!$C$13:$G$82,5,FALSE),0)</f>
        <v>0</v>
      </c>
      <c r="F38" s="54">
        <f>IFERROR(VLOOKUP(E38,Daten!$A$3:$C$9,3,FALSE),0)</f>
        <v>0</v>
      </c>
      <c r="G38" s="173">
        <f>Personalaufwand!H35</f>
        <v>0</v>
      </c>
      <c r="H38" s="55"/>
      <c r="I38" s="54">
        <f t="shared" si="2"/>
        <v>0</v>
      </c>
      <c r="J38" s="54">
        <f t="shared" si="3"/>
        <v>0</v>
      </c>
      <c r="K38" s="173">
        <f>Personalaufwand!J35</f>
        <v>0</v>
      </c>
      <c r="L38" s="205"/>
      <c r="M38" s="54">
        <f t="shared" si="1"/>
        <v>0</v>
      </c>
      <c r="N38" s="54">
        <f t="shared" si="4"/>
        <v>0</v>
      </c>
    </row>
    <row r="39" spans="1:14" x14ac:dyDescent="0.2">
      <c r="A39" s="52">
        <f>Personalaufwand!B36</f>
        <v>0</v>
      </c>
      <c r="B39" s="52">
        <f>Personalaufwand!C36</f>
        <v>0</v>
      </c>
      <c r="C39" s="52">
        <f>Personalaufwand!D36</f>
        <v>0</v>
      </c>
      <c r="D39" s="53">
        <f>IFERROR(VLOOKUP(C39,Projektteam!$C$13:$G$82,3,FALSE),0)</f>
        <v>0</v>
      </c>
      <c r="E39" s="53">
        <f>IFERROR(VLOOKUP(C39,Projektteam!$C$13:$G$82,5,FALSE),0)</f>
        <v>0</v>
      </c>
      <c r="F39" s="54">
        <f>IFERROR(VLOOKUP(E39,Daten!$A$3:$C$9,3,FALSE),0)</f>
        <v>0</v>
      </c>
      <c r="G39" s="173">
        <f>Personalaufwand!H36</f>
        <v>0</v>
      </c>
      <c r="H39" s="55"/>
      <c r="I39" s="54">
        <f t="shared" si="2"/>
        <v>0</v>
      </c>
      <c r="J39" s="54">
        <f t="shared" si="3"/>
        <v>0</v>
      </c>
      <c r="K39" s="173">
        <f>Personalaufwand!J36</f>
        <v>0</v>
      </c>
      <c r="L39" s="205"/>
      <c r="M39" s="54">
        <f t="shared" si="1"/>
        <v>0</v>
      </c>
      <c r="N39" s="54">
        <f t="shared" si="4"/>
        <v>0</v>
      </c>
    </row>
    <row r="40" spans="1:14" x14ac:dyDescent="0.2">
      <c r="A40" s="52">
        <f>Personalaufwand!B37</f>
        <v>0</v>
      </c>
      <c r="B40" s="52">
        <f>Personalaufwand!C37</f>
        <v>0</v>
      </c>
      <c r="C40" s="52">
        <f>Personalaufwand!D37</f>
        <v>0</v>
      </c>
      <c r="D40" s="53">
        <f>IFERROR(VLOOKUP(C40,Projektteam!$C$13:$G$82,3,FALSE),0)</f>
        <v>0</v>
      </c>
      <c r="E40" s="53">
        <f>IFERROR(VLOOKUP(C40,Projektteam!$C$13:$G$82,5,FALSE),0)</f>
        <v>0</v>
      </c>
      <c r="F40" s="54">
        <f>IFERROR(VLOOKUP(E40,Daten!$A$3:$C$9,3,FALSE),0)</f>
        <v>0</v>
      </c>
      <c r="G40" s="173">
        <f>Personalaufwand!H37</f>
        <v>0</v>
      </c>
      <c r="H40" s="55"/>
      <c r="I40" s="54">
        <f t="shared" si="2"/>
        <v>0</v>
      </c>
      <c r="J40" s="54">
        <f t="shared" si="3"/>
        <v>0</v>
      </c>
      <c r="K40" s="173">
        <f>Personalaufwand!J37</f>
        <v>0</v>
      </c>
      <c r="L40" s="205"/>
      <c r="M40" s="54">
        <f t="shared" si="1"/>
        <v>0</v>
      </c>
      <c r="N40" s="54">
        <f t="shared" si="4"/>
        <v>0</v>
      </c>
    </row>
    <row r="41" spans="1:14" x14ac:dyDescent="0.2">
      <c r="A41" s="52">
        <f>Personalaufwand!B38</f>
        <v>0</v>
      </c>
      <c r="B41" s="52">
        <f>Personalaufwand!C38</f>
        <v>0</v>
      </c>
      <c r="C41" s="52">
        <f>Personalaufwand!D38</f>
        <v>0</v>
      </c>
      <c r="D41" s="53">
        <f>IFERROR(VLOOKUP(C41,Projektteam!$C$13:$G$82,3,FALSE),0)</f>
        <v>0</v>
      </c>
      <c r="E41" s="53">
        <f>IFERROR(VLOOKUP(C41,Projektteam!$C$13:$G$82,5,FALSE),0)</f>
        <v>0</v>
      </c>
      <c r="F41" s="54">
        <f>IFERROR(VLOOKUP(E41,Daten!$A$3:$C$9,3,FALSE),0)</f>
        <v>0</v>
      </c>
      <c r="G41" s="173">
        <f>Personalaufwand!H38</f>
        <v>0</v>
      </c>
      <c r="H41" s="55"/>
      <c r="I41" s="54">
        <f t="shared" si="2"/>
        <v>0</v>
      </c>
      <c r="J41" s="54">
        <f t="shared" si="3"/>
        <v>0</v>
      </c>
      <c r="K41" s="173">
        <f>Personalaufwand!J38</f>
        <v>0</v>
      </c>
      <c r="L41" s="205"/>
      <c r="M41" s="54">
        <f t="shared" si="1"/>
        <v>0</v>
      </c>
      <c r="N41" s="54">
        <f t="shared" si="4"/>
        <v>0</v>
      </c>
    </row>
    <row r="42" spans="1:14" x14ac:dyDescent="0.2">
      <c r="A42" s="52">
        <f>Personalaufwand!B39</f>
        <v>0</v>
      </c>
      <c r="B42" s="52">
        <f>Personalaufwand!C39</f>
        <v>0</v>
      </c>
      <c r="C42" s="52">
        <f>Personalaufwand!D39</f>
        <v>0</v>
      </c>
      <c r="D42" s="53">
        <f>IFERROR(VLOOKUP(C42,Projektteam!$C$13:$G$82,3,FALSE),0)</f>
        <v>0</v>
      </c>
      <c r="E42" s="53">
        <f>IFERROR(VLOOKUP(C42,Projektteam!$C$13:$G$82,5,FALSE),0)</f>
        <v>0</v>
      </c>
      <c r="F42" s="54">
        <f>IFERROR(VLOOKUP(E42,Daten!$A$3:$C$9,3,FALSE),0)</f>
        <v>0</v>
      </c>
      <c r="G42" s="173">
        <f>Personalaufwand!H39</f>
        <v>0</v>
      </c>
      <c r="H42" s="55"/>
      <c r="I42" s="54">
        <f t="shared" si="2"/>
        <v>0</v>
      </c>
      <c r="J42" s="54">
        <f t="shared" si="3"/>
        <v>0</v>
      </c>
      <c r="K42" s="173">
        <f>Personalaufwand!J39</f>
        <v>0</v>
      </c>
      <c r="L42" s="205"/>
      <c r="M42" s="54">
        <f t="shared" si="1"/>
        <v>0</v>
      </c>
      <c r="N42" s="54">
        <f t="shared" si="4"/>
        <v>0</v>
      </c>
    </row>
    <row r="43" spans="1:14" x14ac:dyDescent="0.2">
      <c r="A43" s="52">
        <f>Personalaufwand!B40</f>
        <v>0</v>
      </c>
      <c r="B43" s="52">
        <f>Personalaufwand!C40</f>
        <v>0</v>
      </c>
      <c r="C43" s="52">
        <f>Personalaufwand!D40</f>
        <v>0</v>
      </c>
      <c r="D43" s="53">
        <f>IFERROR(VLOOKUP(C43,Projektteam!$C$13:$G$82,3,FALSE),0)</f>
        <v>0</v>
      </c>
      <c r="E43" s="53">
        <f>IFERROR(VLOOKUP(C43,Projektteam!$C$13:$G$82,5,FALSE),0)</f>
        <v>0</v>
      </c>
      <c r="F43" s="54">
        <f>IFERROR(VLOOKUP(E43,Daten!$A$3:$C$9,3,FALSE),0)</f>
        <v>0</v>
      </c>
      <c r="G43" s="173">
        <f>Personalaufwand!H40</f>
        <v>0</v>
      </c>
      <c r="H43" s="55"/>
      <c r="I43" s="54">
        <f t="shared" si="2"/>
        <v>0</v>
      </c>
      <c r="J43" s="54">
        <f t="shared" si="3"/>
        <v>0</v>
      </c>
      <c r="K43" s="173">
        <f>Personalaufwand!J40</f>
        <v>0</v>
      </c>
      <c r="L43" s="205"/>
      <c r="M43" s="54">
        <f t="shared" si="1"/>
        <v>0</v>
      </c>
      <c r="N43" s="54">
        <f t="shared" si="4"/>
        <v>0</v>
      </c>
    </row>
    <row r="44" spans="1:14" x14ac:dyDescent="0.2">
      <c r="A44" s="52">
        <f>Personalaufwand!B41</f>
        <v>0</v>
      </c>
      <c r="B44" s="52">
        <f>Personalaufwand!C41</f>
        <v>0</v>
      </c>
      <c r="C44" s="52">
        <f>Personalaufwand!D41</f>
        <v>0</v>
      </c>
      <c r="D44" s="53">
        <f>IFERROR(VLOOKUP(C44,Projektteam!$C$13:$G$82,3,FALSE),0)</f>
        <v>0</v>
      </c>
      <c r="E44" s="53">
        <f>IFERROR(VLOOKUP(C44,Projektteam!$C$13:$G$82,5,FALSE),0)</f>
        <v>0</v>
      </c>
      <c r="F44" s="54">
        <f>IFERROR(VLOOKUP(E44,Daten!$A$3:$C$9,3,FALSE),0)</f>
        <v>0</v>
      </c>
      <c r="G44" s="173">
        <f>Personalaufwand!H41</f>
        <v>0</v>
      </c>
      <c r="H44" s="55"/>
      <c r="I44" s="54">
        <f t="shared" si="2"/>
        <v>0</v>
      </c>
      <c r="J44" s="54">
        <f t="shared" si="3"/>
        <v>0</v>
      </c>
      <c r="K44" s="173">
        <f>Personalaufwand!J41</f>
        <v>0</v>
      </c>
      <c r="L44" s="205"/>
      <c r="M44" s="54">
        <f t="shared" si="1"/>
        <v>0</v>
      </c>
      <c r="N44" s="54">
        <f t="shared" si="4"/>
        <v>0</v>
      </c>
    </row>
    <row r="45" spans="1:14" x14ac:dyDescent="0.2">
      <c r="A45" s="52">
        <f>Personalaufwand!B42</f>
        <v>0</v>
      </c>
      <c r="B45" s="52">
        <f>Personalaufwand!C42</f>
        <v>0</v>
      </c>
      <c r="C45" s="52">
        <f>Personalaufwand!D42</f>
        <v>0</v>
      </c>
      <c r="D45" s="53">
        <f>IFERROR(VLOOKUP(C45,Projektteam!$C$13:$G$82,3,FALSE),0)</f>
        <v>0</v>
      </c>
      <c r="E45" s="53">
        <f>IFERROR(VLOOKUP(C45,Projektteam!$C$13:$G$82,5,FALSE),0)</f>
        <v>0</v>
      </c>
      <c r="F45" s="54">
        <f>IFERROR(VLOOKUP(E45,Daten!$A$3:$C$9,3,FALSE),0)</f>
        <v>0</v>
      </c>
      <c r="G45" s="173">
        <f>Personalaufwand!H42</f>
        <v>0</v>
      </c>
      <c r="H45" s="55"/>
      <c r="I45" s="54">
        <f t="shared" si="2"/>
        <v>0</v>
      </c>
      <c r="J45" s="54">
        <f t="shared" si="3"/>
        <v>0</v>
      </c>
      <c r="K45" s="173">
        <f>Personalaufwand!J42</f>
        <v>0</v>
      </c>
      <c r="L45" s="205"/>
      <c r="M45" s="54">
        <f t="shared" si="1"/>
        <v>0</v>
      </c>
      <c r="N45" s="54">
        <f t="shared" si="4"/>
        <v>0</v>
      </c>
    </row>
    <row r="46" spans="1:14" x14ac:dyDescent="0.2">
      <c r="A46" s="52">
        <f>Personalaufwand!B43</f>
        <v>0</v>
      </c>
      <c r="B46" s="52">
        <f>Personalaufwand!C43</f>
        <v>0</v>
      </c>
      <c r="C46" s="52">
        <f>Personalaufwand!D43</f>
        <v>0</v>
      </c>
      <c r="D46" s="53">
        <f>IFERROR(VLOOKUP(C46,Projektteam!$C$13:$G$82,3,FALSE),0)</f>
        <v>0</v>
      </c>
      <c r="E46" s="53">
        <f>IFERROR(VLOOKUP(C46,Projektteam!$C$13:$G$82,5,FALSE),0)</f>
        <v>0</v>
      </c>
      <c r="F46" s="54">
        <f>IFERROR(VLOOKUP(E46,Daten!$A$3:$C$9,3,FALSE),0)</f>
        <v>0</v>
      </c>
      <c r="G46" s="173">
        <f>Personalaufwand!H43</f>
        <v>0</v>
      </c>
      <c r="H46" s="55"/>
      <c r="I46" s="54">
        <f t="shared" si="2"/>
        <v>0</v>
      </c>
      <c r="J46" s="54">
        <f t="shared" si="3"/>
        <v>0</v>
      </c>
      <c r="K46" s="173">
        <f>Personalaufwand!J43</f>
        <v>0</v>
      </c>
      <c r="L46" s="205"/>
      <c r="M46" s="54">
        <f t="shared" ref="M46:M77" si="5">I46-K46</f>
        <v>0</v>
      </c>
      <c r="N46" s="54">
        <f t="shared" si="4"/>
        <v>0</v>
      </c>
    </row>
    <row r="47" spans="1:14" x14ac:dyDescent="0.2">
      <c r="A47" s="52">
        <f>Personalaufwand!B44</f>
        <v>0</v>
      </c>
      <c r="B47" s="52">
        <f>Personalaufwand!C44</f>
        <v>0</v>
      </c>
      <c r="C47" s="52">
        <f>Personalaufwand!D44</f>
        <v>0</v>
      </c>
      <c r="D47" s="53">
        <f>IFERROR(VLOOKUP(C47,Projektteam!$C$13:$G$82,3,FALSE),0)</f>
        <v>0</v>
      </c>
      <c r="E47" s="53">
        <f>IFERROR(VLOOKUP(C47,Projektteam!$C$13:$G$82,5,FALSE),0)</f>
        <v>0</v>
      </c>
      <c r="F47" s="54">
        <f>IFERROR(VLOOKUP(E47,Daten!$A$3:$C$9,3,FALSE),0)</f>
        <v>0</v>
      </c>
      <c r="G47" s="173">
        <f>Personalaufwand!H44</f>
        <v>0</v>
      </c>
      <c r="H47" s="55"/>
      <c r="I47" s="54">
        <f t="shared" si="2"/>
        <v>0</v>
      </c>
      <c r="J47" s="54">
        <f t="shared" si="3"/>
        <v>0</v>
      </c>
      <c r="K47" s="173">
        <f>Personalaufwand!J44</f>
        <v>0</v>
      </c>
      <c r="L47" s="205"/>
      <c r="M47" s="54">
        <f t="shared" si="5"/>
        <v>0</v>
      </c>
      <c r="N47" s="54">
        <f t="shared" si="4"/>
        <v>0</v>
      </c>
    </row>
    <row r="48" spans="1:14" x14ac:dyDescent="0.2">
      <c r="A48" s="52">
        <f>Personalaufwand!B45</f>
        <v>0</v>
      </c>
      <c r="B48" s="52">
        <f>Personalaufwand!C45</f>
        <v>0</v>
      </c>
      <c r="C48" s="52">
        <f>Personalaufwand!D45</f>
        <v>0</v>
      </c>
      <c r="D48" s="53">
        <f>IFERROR(VLOOKUP(C48,Projektteam!$C$13:$G$82,3,FALSE),0)</f>
        <v>0</v>
      </c>
      <c r="E48" s="53">
        <f>IFERROR(VLOOKUP(C48,Projektteam!$C$13:$G$82,5,FALSE),0)</f>
        <v>0</v>
      </c>
      <c r="F48" s="54">
        <f>IFERROR(VLOOKUP(E48,Daten!$A$3:$C$9,3,FALSE),0)</f>
        <v>0</v>
      </c>
      <c r="G48" s="173">
        <f>Personalaufwand!H45</f>
        <v>0</v>
      </c>
      <c r="H48" s="55"/>
      <c r="I48" s="54">
        <f t="shared" si="2"/>
        <v>0</v>
      </c>
      <c r="J48" s="54">
        <f t="shared" si="3"/>
        <v>0</v>
      </c>
      <c r="K48" s="173">
        <f>Personalaufwand!J45</f>
        <v>0</v>
      </c>
      <c r="L48" s="205"/>
      <c r="M48" s="54">
        <f t="shared" si="5"/>
        <v>0</v>
      </c>
      <c r="N48" s="54">
        <f t="shared" si="4"/>
        <v>0</v>
      </c>
    </row>
    <row r="49" spans="1:14" x14ac:dyDescent="0.2">
      <c r="A49" s="52">
        <f>Personalaufwand!B46</f>
        <v>0</v>
      </c>
      <c r="B49" s="52">
        <f>Personalaufwand!C46</f>
        <v>0</v>
      </c>
      <c r="C49" s="52">
        <f>Personalaufwand!D46</f>
        <v>0</v>
      </c>
      <c r="D49" s="53">
        <f>IFERROR(VLOOKUP(C49,Projektteam!$C$13:$G$82,3,FALSE),0)</f>
        <v>0</v>
      </c>
      <c r="E49" s="53">
        <f>IFERROR(VLOOKUP(C49,Projektteam!$C$13:$G$82,5,FALSE),0)</f>
        <v>0</v>
      </c>
      <c r="F49" s="54">
        <f>IFERROR(VLOOKUP(E49,Daten!$A$3:$C$9,3,FALSE),0)</f>
        <v>0</v>
      </c>
      <c r="G49" s="173">
        <f>Personalaufwand!H46</f>
        <v>0</v>
      </c>
      <c r="H49" s="55"/>
      <c r="I49" s="54">
        <f t="shared" si="2"/>
        <v>0</v>
      </c>
      <c r="J49" s="54">
        <f t="shared" si="3"/>
        <v>0</v>
      </c>
      <c r="K49" s="173">
        <f>Personalaufwand!J46</f>
        <v>0</v>
      </c>
      <c r="L49" s="205"/>
      <c r="M49" s="54">
        <f t="shared" si="5"/>
        <v>0</v>
      </c>
      <c r="N49" s="54">
        <f t="shared" si="4"/>
        <v>0</v>
      </c>
    </row>
    <row r="50" spans="1:14" x14ac:dyDescent="0.2">
      <c r="A50" s="52">
        <f>Personalaufwand!B47</f>
        <v>0</v>
      </c>
      <c r="B50" s="52">
        <f>Personalaufwand!C47</f>
        <v>0</v>
      </c>
      <c r="C50" s="52">
        <f>Personalaufwand!D47</f>
        <v>0</v>
      </c>
      <c r="D50" s="53">
        <f>IFERROR(VLOOKUP(C50,Projektteam!$C$13:$G$82,3,FALSE),0)</f>
        <v>0</v>
      </c>
      <c r="E50" s="53">
        <f>IFERROR(VLOOKUP(C50,Projektteam!$C$13:$G$82,5,FALSE),0)</f>
        <v>0</v>
      </c>
      <c r="F50" s="54">
        <f>IFERROR(VLOOKUP(E50,Daten!$A$3:$C$9,3,FALSE),0)</f>
        <v>0</v>
      </c>
      <c r="G50" s="173">
        <f>Personalaufwand!H47</f>
        <v>0</v>
      </c>
      <c r="H50" s="55"/>
      <c r="I50" s="54">
        <f t="shared" si="2"/>
        <v>0</v>
      </c>
      <c r="J50" s="54">
        <f t="shared" si="3"/>
        <v>0</v>
      </c>
      <c r="K50" s="173">
        <f>Personalaufwand!J47</f>
        <v>0</v>
      </c>
      <c r="L50" s="205"/>
      <c r="M50" s="54">
        <f t="shared" si="5"/>
        <v>0</v>
      </c>
      <c r="N50" s="54">
        <f t="shared" si="4"/>
        <v>0</v>
      </c>
    </row>
    <row r="51" spans="1:14" x14ac:dyDescent="0.2">
      <c r="A51" s="52">
        <f>Personalaufwand!B48</f>
        <v>0</v>
      </c>
      <c r="B51" s="52">
        <f>Personalaufwand!C48</f>
        <v>0</v>
      </c>
      <c r="C51" s="52">
        <f>Personalaufwand!D48</f>
        <v>0</v>
      </c>
      <c r="D51" s="53">
        <f>IFERROR(VLOOKUP(C51,Projektteam!$C$13:$G$82,3,FALSE),0)</f>
        <v>0</v>
      </c>
      <c r="E51" s="53">
        <f>IFERROR(VLOOKUP(C51,Projektteam!$C$13:$G$82,5,FALSE),0)</f>
        <v>0</v>
      </c>
      <c r="F51" s="54">
        <f>IFERROR(VLOOKUP(E51,Daten!$A$3:$C$9,3,FALSE),0)</f>
        <v>0</v>
      </c>
      <c r="G51" s="173">
        <f>Personalaufwand!H48</f>
        <v>0</v>
      </c>
      <c r="H51" s="55"/>
      <c r="I51" s="54">
        <f t="shared" si="2"/>
        <v>0</v>
      </c>
      <c r="J51" s="54">
        <f t="shared" si="3"/>
        <v>0</v>
      </c>
      <c r="K51" s="173">
        <f>Personalaufwand!J48</f>
        <v>0</v>
      </c>
      <c r="L51" s="205"/>
      <c r="M51" s="54">
        <f t="shared" si="5"/>
        <v>0</v>
      </c>
      <c r="N51" s="54">
        <f t="shared" si="4"/>
        <v>0</v>
      </c>
    </row>
    <row r="52" spans="1:14" x14ac:dyDescent="0.2">
      <c r="A52" s="52">
        <f>Personalaufwand!B49</f>
        <v>0</v>
      </c>
      <c r="B52" s="52">
        <f>Personalaufwand!C49</f>
        <v>0</v>
      </c>
      <c r="C52" s="52">
        <f>Personalaufwand!D49</f>
        <v>0</v>
      </c>
      <c r="D52" s="53">
        <f>IFERROR(VLOOKUP(C52,Projektteam!$C$13:$G$82,3,FALSE),0)</f>
        <v>0</v>
      </c>
      <c r="E52" s="53">
        <f>IFERROR(VLOOKUP(C52,Projektteam!$C$13:$G$82,5,FALSE),0)</f>
        <v>0</v>
      </c>
      <c r="F52" s="54">
        <f>IFERROR(VLOOKUP(E52,Daten!$A$3:$C$9,3,FALSE),0)</f>
        <v>0</v>
      </c>
      <c r="G52" s="173">
        <f>Personalaufwand!H49</f>
        <v>0</v>
      </c>
      <c r="H52" s="55"/>
      <c r="I52" s="54">
        <f t="shared" si="2"/>
        <v>0</v>
      </c>
      <c r="J52" s="54">
        <f t="shared" si="3"/>
        <v>0</v>
      </c>
      <c r="K52" s="173">
        <f>Personalaufwand!J49</f>
        <v>0</v>
      </c>
      <c r="L52" s="205"/>
      <c r="M52" s="54">
        <f t="shared" si="5"/>
        <v>0</v>
      </c>
      <c r="N52" s="54">
        <f t="shared" si="4"/>
        <v>0</v>
      </c>
    </row>
    <row r="53" spans="1:14" x14ac:dyDescent="0.2">
      <c r="A53" s="52">
        <f>Personalaufwand!B50</f>
        <v>0</v>
      </c>
      <c r="B53" s="52">
        <f>Personalaufwand!C50</f>
        <v>0</v>
      </c>
      <c r="C53" s="52">
        <f>Personalaufwand!D50</f>
        <v>0</v>
      </c>
      <c r="D53" s="53">
        <f>IFERROR(VLOOKUP(C53,Projektteam!$C$13:$G$82,3,FALSE),0)</f>
        <v>0</v>
      </c>
      <c r="E53" s="53">
        <f>IFERROR(VLOOKUP(C53,Projektteam!$C$13:$G$82,5,FALSE),0)</f>
        <v>0</v>
      </c>
      <c r="F53" s="54">
        <f>IFERROR(VLOOKUP(E53,Daten!$A$3:$C$9,3,FALSE),0)</f>
        <v>0</v>
      </c>
      <c r="G53" s="173">
        <f>Personalaufwand!H50</f>
        <v>0</v>
      </c>
      <c r="H53" s="55"/>
      <c r="I53" s="54">
        <f t="shared" si="2"/>
        <v>0</v>
      </c>
      <c r="J53" s="54">
        <f t="shared" si="3"/>
        <v>0</v>
      </c>
      <c r="K53" s="173">
        <f>Personalaufwand!J50</f>
        <v>0</v>
      </c>
      <c r="L53" s="205"/>
      <c r="M53" s="54">
        <f t="shared" si="5"/>
        <v>0</v>
      </c>
      <c r="N53" s="54">
        <f t="shared" si="4"/>
        <v>0</v>
      </c>
    </row>
    <row r="54" spans="1:14" x14ac:dyDescent="0.2">
      <c r="A54" s="52">
        <f>Personalaufwand!B51</f>
        <v>0</v>
      </c>
      <c r="B54" s="52">
        <f>Personalaufwand!C51</f>
        <v>0</v>
      </c>
      <c r="C54" s="52">
        <f>Personalaufwand!D51</f>
        <v>0</v>
      </c>
      <c r="D54" s="53">
        <f>IFERROR(VLOOKUP(C54,Projektteam!$C$13:$G$82,3,FALSE),0)</f>
        <v>0</v>
      </c>
      <c r="E54" s="53">
        <f>IFERROR(VLOOKUP(C54,Projektteam!$C$13:$G$82,5,FALSE),0)</f>
        <v>0</v>
      </c>
      <c r="F54" s="54">
        <f>IFERROR(VLOOKUP(E54,Daten!$A$3:$C$9,3,FALSE),0)</f>
        <v>0</v>
      </c>
      <c r="G54" s="173">
        <f>Personalaufwand!H51</f>
        <v>0</v>
      </c>
      <c r="H54" s="55"/>
      <c r="I54" s="54">
        <f t="shared" si="2"/>
        <v>0</v>
      </c>
      <c r="J54" s="54">
        <f t="shared" si="3"/>
        <v>0</v>
      </c>
      <c r="K54" s="173">
        <f>Personalaufwand!J51</f>
        <v>0</v>
      </c>
      <c r="L54" s="205"/>
      <c r="M54" s="54">
        <f t="shared" si="5"/>
        <v>0</v>
      </c>
      <c r="N54" s="54">
        <f t="shared" si="4"/>
        <v>0</v>
      </c>
    </row>
    <row r="55" spans="1:14" x14ac:dyDescent="0.2">
      <c r="A55" s="52">
        <f>Personalaufwand!B52</f>
        <v>0</v>
      </c>
      <c r="B55" s="52">
        <f>Personalaufwand!C52</f>
        <v>0</v>
      </c>
      <c r="C55" s="52">
        <f>Personalaufwand!D52</f>
        <v>0</v>
      </c>
      <c r="D55" s="53">
        <f>IFERROR(VLOOKUP(C55,Projektteam!$C$13:$G$82,3,FALSE),0)</f>
        <v>0</v>
      </c>
      <c r="E55" s="53">
        <f>IFERROR(VLOOKUP(C55,Projektteam!$C$13:$G$82,5,FALSE),0)</f>
        <v>0</v>
      </c>
      <c r="F55" s="54">
        <f>IFERROR(VLOOKUP(E55,Daten!$A$3:$C$9,3,FALSE),0)</f>
        <v>0</v>
      </c>
      <c r="G55" s="173">
        <f>Personalaufwand!H52</f>
        <v>0</v>
      </c>
      <c r="H55" s="55"/>
      <c r="I55" s="54">
        <f t="shared" si="2"/>
        <v>0</v>
      </c>
      <c r="J55" s="54">
        <f t="shared" si="3"/>
        <v>0</v>
      </c>
      <c r="K55" s="173">
        <f>Personalaufwand!J52</f>
        <v>0</v>
      </c>
      <c r="L55" s="205"/>
      <c r="M55" s="54">
        <f t="shared" si="5"/>
        <v>0</v>
      </c>
      <c r="N55" s="54">
        <f t="shared" si="4"/>
        <v>0</v>
      </c>
    </row>
    <row r="56" spans="1:14" x14ac:dyDescent="0.2">
      <c r="A56" s="52">
        <f>Personalaufwand!B53</f>
        <v>0</v>
      </c>
      <c r="B56" s="52">
        <f>Personalaufwand!C53</f>
        <v>0</v>
      </c>
      <c r="C56" s="52">
        <f>Personalaufwand!D53</f>
        <v>0</v>
      </c>
      <c r="D56" s="53">
        <f>IFERROR(VLOOKUP(C56,Projektteam!$C$13:$G$82,3,FALSE),0)</f>
        <v>0</v>
      </c>
      <c r="E56" s="53">
        <f>IFERROR(VLOOKUP(C56,Projektteam!$C$13:$G$82,5,FALSE),0)</f>
        <v>0</v>
      </c>
      <c r="F56" s="54">
        <f>IFERROR(VLOOKUP(E56,Daten!$A$3:$C$9,3,FALSE),0)</f>
        <v>0</v>
      </c>
      <c r="G56" s="173">
        <f>Personalaufwand!H53</f>
        <v>0</v>
      </c>
      <c r="H56" s="55"/>
      <c r="I56" s="54">
        <f t="shared" si="2"/>
        <v>0</v>
      </c>
      <c r="J56" s="54">
        <f t="shared" si="3"/>
        <v>0</v>
      </c>
      <c r="K56" s="173">
        <f>Personalaufwand!J53</f>
        <v>0</v>
      </c>
      <c r="L56" s="205"/>
      <c r="M56" s="54">
        <f t="shared" si="5"/>
        <v>0</v>
      </c>
      <c r="N56" s="54">
        <f t="shared" si="4"/>
        <v>0</v>
      </c>
    </row>
    <row r="57" spans="1:14" x14ac:dyDescent="0.2">
      <c r="A57" s="52">
        <f>Personalaufwand!B54</f>
        <v>0</v>
      </c>
      <c r="B57" s="52">
        <f>Personalaufwand!C54</f>
        <v>0</v>
      </c>
      <c r="C57" s="52">
        <f>Personalaufwand!D54</f>
        <v>0</v>
      </c>
      <c r="D57" s="53">
        <f>IFERROR(VLOOKUP(C57,Projektteam!$C$13:$G$82,3,FALSE),0)</f>
        <v>0</v>
      </c>
      <c r="E57" s="53">
        <f>IFERROR(VLOOKUP(C57,Projektteam!$C$13:$G$82,5,FALSE),0)</f>
        <v>0</v>
      </c>
      <c r="F57" s="54">
        <f>IFERROR(VLOOKUP(E57,Daten!$A$3:$C$9,3,FALSE),0)</f>
        <v>0</v>
      </c>
      <c r="G57" s="173">
        <f>Personalaufwand!H54</f>
        <v>0</v>
      </c>
      <c r="H57" s="55"/>
      <c r="I57" s="54">
        <f t="shared" si="2"/>
        <v>0</v>
      </c>
      <c r="J57" s="54">
        <f t="shared" si="3"/>
        <v>0</v>
      </c>
      <c r="K57" s="173">
        <f>Personalaufwand!J54</f>
        <v>0</v>
      </c>
      <c r="L57" s="205"/>
      <c r="M57" s="54">
        <f t="shared" si="5"/>
        <v>0</v>
      </c>
      <c r="N57" s="54">
        <f t="shared" si="4"/>
        <v>0</v>
      </c>
    </row>
    <row r="58" spans="1:14" x14ac:dyDescent="0.2">
      <c r="A58" s="52">
        <f>Personalaufwand!B55</f>
        <v>0</v>
      </c>
      <c r="B58" s="52">
        <f>Personalaufwand!C55</f>
        <v>0</v>
      </c>
      <c r="C58" s="52">
        <f>Personalaufwand!D55</f>
        <v>0</v>
      </c>
      <c r="D58" s="53">
        <f>IFERROR(VLOOKUP(C58,Projektteam!$C$13:$G$82,3,FALSE),0)</f>
        <v>0</v>
      </c>
      <c r="E58" s="53">
        <f>IFERROR(VLOOKUP(C58,Projektteam!$C$13:$G$82,5,FALSE),0)</f>
        <v>0</v>
      </c>
      <c r="F58" s="54">
        <f>IFERROR(VLOOKUP(E58,Daten!$A$3:$C$9,3,FALSE),0)</f>
        <v>0</v>
      </c>
      <c r="G58" s="173">
        <f>Personalaufwand!H55</f>
        <v>0</v>
      </c>
      <c r="H58" s="55"/>
      <c r="I58" s="54">
        <f t="shared" si="2"/>
        <v>0</v>
      </c>
      <c r="J58" s="54">
        <f t="shared" si="3"/>
        <v>0</v>
      </c>
      <c r="K58" s="173">
        <f>Personalaufwand!J55</f>
        <v>0</v>
      </c>
      <c r="L58" s="205"/>
      <c r="M58" s="54">
        <f t="shared" si="5"/>
        <v>0</v>
      </c>
      <c r="N58" s="54">
        <f t="shared" si="4"/>
        <v>0</v>
      </c>
    </row>
    <row r="59" spans="1:14" x14ac:dyDescent="0.2">
      <c r="A59" s="52">
        <f>Personalaufwand!B56</f>
        <v>0</v>
      </c>
      <c r="B59" s="52">
        <f>Personalaufwand!C56</f>
        <v>0</v>
      </c>
      <c r="C59" s="52">
        <f>Personalaufwand!D56</f>
        <v>0</v>
      </c>
      <c r="D59" s="53">
        <f>IFERROR(VLOOKUP(C59,Projektteam!$C$13:$G$82,3,FALSE),0)</f>
        <v>0</v>
      </c>
      <c r="E59" s="53">
        <f>IFERROR(VLOOKUP(C59,Projektteam!$C$13:$G$82,5,FALSE),0)</f>
        <v>0</v>
      </c>
      <c r="F59" s="54">
        <f>IFERROR(VLOOKUP(E59,Daten!$A$3:$C$9,3,FALSE),0)</f>
        <v>0</v>
      </c>
      <c r="G59" s="173">
        <f>Personalaufwand!H56</f>
        <v>0</v>
      </c>
      <c r="H59" s="55"/>
      <c r="I59" s="54">
        <f t="shared" si="2"/>
        <v>0</v>
      </c>
      <c r="J59" s="54">
        <f t="shared" si="3"/>
        <v>0</v>
      </c>
      <c r="K59" s="173">
        <f>Personalaufwand!J56</f>
        <v>0</v>
      </c>
      <c r="L59" s="205"/>
      <c r="M59" s="54">
        <f t="shared" si="5"/>
        <v>0</v>
      </c>
      <c r="N59" s="54">
        <f t="shared" si="4"/>
        <v>0</v>
      </c>
    </row>
    <row r="60" spans="1:14" x14ac:dyDescent="0.2">
      <c r="A60" s="52">
        <f>Personalaufwand!B57</f>
        <v>0</v>
      </c>
      <c r="B60" s="52">
        <f>Personalaufwand!C57</f>
        <v>0</v>
      </c>
      <c r="C60" s="52">
        <f>Personalaufwand!D57</f>
        <v>0</v>
      </c>
      <c r="D60" s="53">
        <f>IFERROR(VLOOKUP(C60,Projektteam!$C$13:$G$82,3,FALSE),0)</f>
        <v>0</v>
      </c>
      <c r="E60" s="53">
        <f>IFERROR(VLOOKUP(C60,Projektteam!$C$13:$G$82,5,FALSE),0)</f>
        <v>0</v>
      </c>
      <c r="F60" s="54">
        <f>IFERROR(VLOOKUP(E60,Daten!$A$3:$C$9,3,FALSE),0)</f>
        <v>0</v>
      </c>
      <c r="G60" s="173">
        <f>Personalaufwand!H57</f>
        <v>0</v>
      </c>
      <c r="H60" s="55"/>
      <c r="I60" s="54">
        <f t="shared" si="2"/>
        <v>0</v>
      </c>
      <c r="J60" s="54">
        <f t="shared" si="3"/>
        <v>0</v>
      </c>
      <c r="K60" s="173">
        <f>Personalaufwand!J57</f>
        <v>0</v>
      </c>
      <c r="L60" s="205"/>
      <c r="M60" s="54">
        <f t="shared" si="5"/>
        <v>0</v>
      </c>
      <c r="N60" s="54">
        <f t="shared" si="4"/>
        <v>0</v>
      </c>
    </row>
    <row r="61" spans="1:14" x14ac:dyDescent="0.2">
      <c r="A61" s="52">
        <f>Personalaufwand!B58</f>
        <v>0</v>
      </c>
      <c r="B61" s="52">
        <f>Personalaufwand!C58</f>
        <v>0</v>
      </c>
      <c r="C61" s="52">
        <f>Personalaufwand!D58</f>
        <v>0</v>
      </c>
      <c r="D61" s="53">
        <f>IFERROR(VLOOKUP(C61,Projektteam!$C$13:$G$82,3,FALSE),0)</f>
        <v>0</v>
      </c>
      <c r="E61" s="53">
        <f>IFERROR(VLOOKUP(C61,Projektteam!$C$13:$G$82,5,FALSE),0)</f>
        <v>0</v>
      </c>
      <c r="F61" s="54">
        <f>IFERROR(VLOOKUP(E61,Daten!$A$3:$C$9,3,FALSE),0)</f>
        <v>0</v>
      </c>
      <c r="G61" s="173">
        <f>Personalaufwand!H58</f>
        <v>0</v>
      </c>
      <c r="H61" s="55"/>
      <c r="I61" s="54">
        <f t="shared" si="2"/>
        <v>0</v>
      </c>
      <c r="J61" s="54">
        <f t="shared" si="3"/>
        <v>0</v>
      </c>
      <c r="K61" s="173">
        <f>Personalaufwand!J58</f>
        <v>0</v>
      </c>
      <c r="L61" s="205"/>
      <c r="M61" s="54">
        <f t="shared" si="5"/>
        <v>0</v>
      </c>
      <c r="N61" s="54">
        <f t="shared" si="4"/>
        <v>0</v>
      </c>
    </row>
    <row r="62" spans="1:14" x14ac:dyDescent="0.2">
      <c r="A62" s="52">
        <f>Personalaufwand!B59</f>
        <v>0</v>
      </c>
      <c r="B62" s="52">
        <f>Personalaufwand!C59</f>
        <v>0</v>
      </c>
      <c r="C62" s="52">
        <f>Personalaufwand!D59</f>
        <v>0</v>
      </c>
      <c r="D62" s="53">
        <f>IFERROR(VLOOKUP(C62,Projektteam!$C$13:$G$82,3,FALSE),0)</f>
        <v>0</v>
      </c>
      <c r="E62" s="53">
        <f>IFERROR(VLOOKUP(C62,Projektteam!$C$13:$G$82,5,FALSE),0)</f>
        <v>0</v>
      </c>
      <c r="F62" s="54">
        <f>IFERROR(VLOOKUP(E62,Daten!$A$3:$C$9,3,FALSE),0)</f>
        <v>0</v>
      </c>
      <c r="G62" s="173">
        <f>Personalaufwand!H59</f>
        <v>0</v>
      </c>
      <c r="H62" s="55"/>
      <c r="I62" s="54">
        <f t="shared" si="2"/>
        <v>0</v>
      </c>
      <c r="J62" s="54">
        <f t="shared" si="3"/>
        <v>0</v>
      </c>
      <c r="K62" s="173">
        <f>Personalaufwand!J59</f>
        <v>0</v>
      </c>
      <c r="L62" s="205"/>
      <c r="M62" s="54">
        <f t="shared" si="5"/>
        <v>0</v>
      </c>
      <c r="N62" s="54">
        <f t="shared" si="4"/>
        <v>0</v>
      </c>
    </row>
    <row r="63" spans="1:14" x14ac:dyDescent="0.2">
      <c r="A63" s="52">
        <f>Personalaufwand!B60</f>
        <v>0</v>
      </c>
      <c r="B63" s="52">
        <f>Personalaufwand!C60</f>
        <v>0</v>
      </c>
      <c r="C63" s="52">
        <f>Personalaufwand!D60</f>
        <v>0</v>
      </c>
      <c r="D63" s="53">
        <f>IFERROR(VLOOKUP(C63,Projektteam!$C$13:$G$82,3,FALSE),0)</f>
        <v>0</v>
      </c>
      <c r="E63" s="53">
        <f>IFERROR(VLOOKUP(C63,Projektteam!$C$13:$G$82,5,FALSE),0)</f>
        <v>0</v>
      </c>
      <c r="F63" s="54">
        <f>IFERROR(VLOOKUP(E63,Daten!$A$3:$C$9,3,FALSE),0)</f>
        <v>0</v>
      </c>
      <c r="G63" s="173">
        <f>Personalaufwand!H60</f>
        <v>0</v>
      </c>
      <c r="H63" s="55"/>
      <c r="I63" s="54">
        <f t="shared" si="2"/>
        <v>0</v>
      </c>
      <c r="J63" s="54">
        <f t="shared" si="3"/>
        <v>0</v>
      </c>
      <c r="K63" s="173">
        <f>Personalaufwand!J60</f>
        <v>0</v>
      </c>
      <c r="L63" s="205"/>
      <c r="M63" s="54">
        <f t="shared" si="5"/>
        <v>0</v>
      </c>
      <c r="N63" s="54">
        <f t="shared" si="4"/>
        <v>0</v>
      </c>
    </row>
    <row r="64" spans="1:14" x14ac:dyDescent="0.2">
      <c r="A64" s="52">
        <f>Personalaufwand!B61</f>
        <v>0</v>
      </c>
      <c r="B64" s="52">
        <f>Personalaufwand!C61</f>
        <v>0</v>
      </c>
      <c r="C64" s="52">
        <f>Personalaufwand!D61</f>
        <v>0</v>
      </c>
      <c r="D64" s="53">
        <f>IFERROR(VLOOKUP(C64,Projektteam!$C$13:$G$82,3,FALSE),0)</f>
        <v>0</v>
      </c>
      <c r="E64" s="53">
        <f>IFERROR(VLOOKUP(C64,Projektteam!$C$13:$G$82,5,FALSE),0)</f>
        <v>0</v>
      </c>
      <c r="F64" s="54">
        <f>IFERROR(VLOOKUP(E64,Daten!$A$3:$C$9,3,FALSE),0)</f>
        <v>0</v>
      </c>
      <c r="G64" s="173">
        <f>Personalaufwand!H61</f>
        <v>0</v>
      </c>
      <c r="H64" s="55"/>
      <c r="I64" s="54">
        <f t="shared" si="2"/>
        <v>0</v>
      </c>
      <c r="J64" s="54">
        <f t="shared" si="3"/>
        <v>0</v>
      </c>
      <c r="K64" s="173">
        <f>Personalaufwand!J61</f>
        <v>0</v>
      </c>
      <c r="L64" s="205"/>
      <c r="M64" s="54">
        <f t="shared" si="5"/>
        <v>0</v>
      </c>
      <c r="N64" s="54">
        <f t="shared" si="4"/>
        <v>0</v>
      </c>
    </row>
    <row r="65" spans="1:14" x14ac:dyDescent="0.2">
      <c r="A65" s="52">
        <f>Personalaufwand!B62</f>
        <v>0</v>
      </c>
      <c r="B65" s="52">
        <f>Personalaufwand!C62</f>
        <v>0</v>
      </c>
      <c r="C65" s="52">
        <f>Personalaufwand!D62</f>
        <v>0</v>
      </c>
      <c r="D65" s="53">
        <f>IFERROR(VLOOKUP(C65,Projektteam!$C$13:$G$82,3,FALSE),0)</f>
        <v>0</v>
      </c>
      <c r="E65" s="53">
        <f>IFERROR(VLOOKUP(C65,Projektteam!$C$13:$G$82,5,FALSE),0)</f>
        <v>0</v>
      </c>
      <c r="F65" s="54">
        <f>IFERROR(VLOOKUP(E65,Daten!$A$3:$C$9,3,FALSE),0)</f>
        <v>0</v>
      </c>
      <c r="G65" s="173">
        <f>Personalaufwand!H62</f>
        <v>0</v>
      </c>
      <c r="H65" s="55"/>
      <c r="I65" s="54">
        <f t="shared" si="2"/>
        <v>0</v>
      </c>
      <c r="J65" s="54">
        <f t="shared" si="3"/>
        <v>0</v>
      </c>
      <c r="K65" s="173">
        <f>Personalaufwand!J62</f>
        <v>0</v>
      </c>
      <c r="L65" s="205"/>
      <c r="M65" s="54">
        <f t="shared" si="5"/>
        <v>0</v>
      </c>
      <c r="N65" s="54">
        <f t="shared" si="4"/>
        <v>0</v>
      </c>
    </row>
    <row r="66" spans="1:14" x14ac:dyDescent="0.2">
      <c r="A66" s="52">
        <f>Personalaufwand!B63</f>
        <v>0</v>
      </c>
      <c r="B66" s="52">
        <f>Personalaufwand!C63</f>
        <v>0</v>
      </c>
      <c r="C66" s="52">
        <f>Personalaufwand!D63</f>
        <v>0</v>
      </c>
      <c r="D66" s="53">
        <f>IFERROR(VLOOKUP(C66,Projektteam!$C$13:$G$82,3,FALSE),0)</f>
        <v>0</v>
      </c>
      <c r="E66" s="53">
        <f>IFERROR(VLOOKUP(C66,Projektteam!$C$13:$G$82,5,FALSE),0)</f>
        <v>0</v>
      </c>
      <c r="F66" s="54">
        <f>IFERROR(VLOOKUP(E66,Daten!$A$3:$C$9,3,FALSE),0)</f>
        <v>0</v>
      </c>
      <c r="G66" s="173">
        <f>Personalaufwand!H63</f>
        <v>0</v>
      </c>
      <c r="H66" s="55"/>
      <c r="I66" s="54">
        <f t="shared" si="2"/>
        <v>0</v>
      </c>
      <c r="J66" s="54">
        <f t="shared" si="3"/>
        <v>0</v>
      </c>
      <c r="K66" s="173">
        <f>Personalaufwand!J63</f>
        <v>0</v>
      </c>
      <c r="L66" s="205"/>
      <c r="M66" s="54">
        <f t="shared" si="5"/>
        <v>0</v>
      </c>
      <c r="N66" s="54">
        <f t="shared" si="4"/>
        <v>0</v>
      </c>
    </row>
    <row r="67" spans="1:14" x14ac:dyDescent="0.2">
      <c r="A67" s="52">
        <f>Personalaufwand!B64</f>
        <v>0</v>
      </c>
      <c r="B67" s="52">
        <f>Personalaufwand!C64</f>
        <v>0</v>
      </c>
      <c r="C67" s="52">
        <f>Personalaufwand!D64</f>
        <v>0</v>
      </c>
      <c r="D67" s="53">
        <f>IFERROR(VLOOKUP(C67,Projektteam!$C$13:$G$82,3,FALSE),0)</f>
        <v>0</v>
      </c>
      <c r="E67" s="53">
        <f>IFERROR(VLOOKUP(C67,Projektteam!$C$13:$G$82,5,FALSE),0)</f>
        <v>0</v>
      </c>
      <c r="F67" s="54">
        <f>IFERROR(VLOOKUP(E67,Daten!$A$3:$C$9,3,FALSE),0)</f>
        <v>0</v>
      </c>
      <c r="G67" s="173">
        <f>Personalaufwand!H64</f>
        <v>0</v>
      </c>
      <c r="H67" s="55"/>
      <c r="I67" s="54">
        <f t="shared" si="2"/>
        <v>0</v>
      </c>
      <c r="J67" s="54">
        <f t="shared" si="3"/>
        <v>0</v>
      </c>
      <c r="K67" s="173">
        <f>Personalaufwand!J64</f>
        <v>0</v>
      </c>
      <c r="L67" s="205"/>
      <c r="M67" s="54">
        <f t="shared" si="5"/>
        <v>0</v>
      </c>
      <c r="N67" s="54">
        <f t="shared" si="4"/>
        <v>0</v>
      </c>
    </row>
    <row r="68" spans="1:14" x14ac:dyDescent="0.2">
      <c r="A68" s="52">
        <f>Personalaufwand!B65</f>
        <v>0</v>
      </c>
      <c r="B68" s="52">
        <f>Personalaufwand!C65</f>
        <v>0</v>
      </c>
      <c r="C68" s="52">
        <f>Personalaufwand!D65</f>
        <v>0</v>
      </c>
      <c r="D68" s="53">
        <f>IFERROR(VLOOKUP(C68,Projektteam!$C$13:$G$82,3,FALSE),0)</f>
        <v>0</v>
      </c>
      <c r="E68" s="53">
        <f>IFERROR(VLOOKUP(C68,Projektteam!$C$13:$G$82,5,FALSE),0)</f>
        <v>0</v>
      </c>
      <c r="F68" s="54">
        <f>IFERROR(VLOOKUP(E68,Daten!$A$3:$C$9,3,FALSE),0)</f>
        <v>0</v>
      </c>
      <c r="G68" s="173">
        <f>Personalaufwand!H65</f>
        <v>0</v>
      </c>
      <c r="H68" s="55"/>
      <c r="I68" s="54">
        <f t="shared" si="2"/>
        <v>0</v>
      </c>
      <c r="J68" s="54">
        <f t="shared" si="3"/>
        <v>0</v>
      </c>
      <c r="K68" s="173">
        <f>Personalaufwand!J65</f>
        <v>0</v>
      </c>
      <c r="L68" s="205"/>
      <c r="M68" s="54">
        <f t="shared" si="5"/>
        <v>0</v>
      </c>
      <c r="N68" s="54">
        <f t="shared" si="4"/>
        <v>0</v>
      </c>
    </row>
    <row r="69" spans="1:14" x14ac:dyDescent="0.2">
      <c r="A69" s="52">
        <f>Personalaufwand!B66</f>
        <v>0</v>
      </c>
      <c r="B69" s="52">
        <f>Personalaufwand!C66</f>
        <v>0</v>
      </c>
      <c r="C69" s="52">
        <f>Personalaufwand!D66</f>
        <v>0</v>
      </c>
      <c r="D69" s="53">
        <f>IFERROR(VLOOKUP(C69,Projektteam!$C$13:$G$82,3,FALSE),0)</f>
        <v>0</v>
      </c>
      <c r="E69" s="53">
        <f>IFERROR(VLOOKUP(C69,Projektteam!$C$13:$G$82,5,FALSE),0)</f>
        <v>0</v>
      </c>
      <c r="F69" s="54">
        <f>IFERROR(VLOOKUP(E69,Daten!$A$3:$C$9,3,FALSE),0)</f>
        <v>0</v>
      </c>
      <c r="G69" s="173">
        <f>Personalaufwand!H66</f>
        <v>0</v>
      </c>
      <c r="H69" s="55"/>
      <c r="I69" s="54">
        <f t="shared" si="2"/>
        <v>0</v>
      </c>
      <c r="J69" s="54">
        <f t="shared" si="3"/>
        <v>0</v>
      </c>
      <c r="K69" s="173">
        <f>Personalaufwand!J66</f>
        <v>0</v>
      </c>
      <c r="L69" s="205"/>
      <c r="M69" s="54">
        <f t="shared" si="5"/>
        <v>0</v>
      </c>
      <c r="N69" s="54">
        <f t="shared" si="4"/>
        <v>0</v>
      </c>
    </row>
    <row r="70" spans="1:14" x14ac:dyDescent="0.2">
      <c r="A70" s="52">
        <f>Personalaufwand!B67</f>
        <v>0</v>
      </c>
      <c r="B70" s="52">
        <f>Personalaufwand!C67</f>
        <v>0</v>
      </c>
      <c r="C70" s="52">
        <f>Personalaufwand!D67</f>
        <v>0</v>
      </c>
      <c r="D70" s="53">
        <f>IFERROR(VLOOKUP(C70,Projektteam!$C$13:$G$82,3,FALSE),0)</f>
        <v>0</v>
      </c>
      <c r="E70" s="53">
        <f>IFERROR(VLOOKUP(C70,Projektteam!$C$13:$G$82,5,FALSE),0)</f>
        <v>0</v>
      </c>
      <c r="F70" s="54">
        <f>IFERROR(VLOOKUP(E70,Daten!$A$3:$C$9,3,FALSE),0)</f>
        <v>0</v>
      </c>
      <c r="G70" s="173">
        <f>Personalaufwand!H67</f>
        <v>0</v>
      </c>
      <c r="H70" s="55"/>
      <c r="I70" s="54">
        <f t="shared" si="2"/>
        <v>0</v>
      </c>
      <c r="J70" s="54">
        <f t="shared" si="3"/>
        <v>0</v>
      </c>
      <c r="K70" s="173">
        <f>Personalaufwand!J67</f>
        <v>0</v>
      </c>
      <c r="L70" s="205"/>
      <c r="M70" s="54">
        <f t="shared" si="5"/>
        <v>0</v>
      </c>
      <c r="N70" s="54">
        <f t="shared" si="4"/>
        <v>0</v>
      </c>
    </row>
    <row r="71" spans="1:14" x14ac:dyDescent="0.2">
      <c r="A71" s="52">
        <f>Personalaufwand!B68</f>
        <v>0</v>
      </c>
      <c r="B71" s="52">
        <f>Personalaufwand!C68</f>
        <v>0</v>
      </c>
      <c r="C71" s="52">
        <f>Personalaufwand!D68</f>
        <v>0</v>
      </c>
      <c r="D71" s="53">
        <f>IFERROR(VLOOKUP(C71,Projektteam!$C$13:$G$82,3,FALSE),0)</f>
        <v>0</v>
      </c>
      <c r="E71" s="53">
        <f>IFERROR(VLOOKUP(C71,Projektteam!$C$13:$G$82,5,FALSE),0)</f>
        <v>0</v>
      </c>
      <c r="F71" s="54">
        <f>IFERROR(VLOOKUP(E71,Daten!$A$3:$C$9,3,FALSE),0)</f>
        <v>0</v>
      </c>
      <c r="G71" s="173">
        <f>Personalaufwand!H68</f>
        <v>0</v>
      </c>
      <c r="H71" s="55"/>
      <c r="I71" s="54">
        <f t="shared" si="2"/>
        <v>0</v>
      </c>
      <c r="J71" s="54">
        <f t="shared" si="3"/>
        <v>0</v>
      </c>
      <c r="K71" s="173">
        <f>Personalaufwand!J68</f>
        <v>0</v>
      </c>
      <c r="L71" s="205"/>
      <c r="M71" s="54">
        <f t="shared" si="5"/>
        <v>0</v>
      </c>
      <c r="N71" s="54">
        <f t="shared" si="4"/>
        <v>0</v>
      </c>
    </row>
    <row r="72" spans="1:14" x14ac:dyDescent="0.2">
      <c r="A72" s="52">
        <f>Personalaufwand!B69</f>
        <v>0</v>
      </c>
      <c r="B72" s="52">
        <f>Personalaufwand!C69</f>
        <v>0</v>
      </c>
      <c r="C72" s="52">
        <f>Personalaufwand!D69</f>
        <v>0</v>
      </c>
      <c r="D72" s="53">
        <f>IFERROR(VLOOKUP(C72,Projektteam!$C$13:$G$82,3,FALSE),0)</f>
        <v>0</v>
      </c>
      <c r="E72" s="53">
        <f>IFERROR(VLOOKUP(C72,Projektteam!$C$13:$G$82,5,FALSE),0)</f>
        <v>0</v>
      </c>
      <c r="F72" s="54">
        <f>IFERROR(VLOOKUP(E72,Daten!$A$3:$C$9,3,FALSE),0)</f>
        <v>0</v>
      </c>
      <c r="G72" s="173">
        <f>Personalaufwand!H69</f>
        <v>0</v>
      </c>
      <c r="H72" s="55"/>
      <c r="I72" s="54">
        <f t="shared" si="2"/>
        <v>0</v>
      </c>
      <c r="J72" s="54">
        <f t="shared" si="3"/>
        <v>0</v>
      </c>
      <c r="K72" s="173">
        <f>Personalaufwand!J69</f>
        <v>0</v>
      </c>
      <c r="L72" s="205"/>
      <c r="M72" s="54">
        <f t="shared" si="5"/>
        <v>0</v>
      </c>
      <c r="N72" s="54">
        <f t="shared" si="4"/>
        <v>0</v>
      </c>
    </row>
    <row r="73" spans="1:14" x14ac:dyDescent="0.2">
      <c r="A73" s="52">
        <f>Personalaufwand!B70</f>
        <v>0</v>
      </c>
      <c r="B73" s="52">
        <f>Personalaufwand!C70</f>
        <v>0</v>
      </c>
      <c r="C73" s="52">
        <f>Personalaufwand!D70</f>
        <v>0</v>
      </c>
      <c r="D73" s="53">
        <f>IFERROR(VLOOKUP(C73,Projektteam!$C$13:$G$82,3,FALSE),0)</f>
        <v>0</v>
      </c>
      <c r="E73" s="53">
        <f>IFERROR(VLOOKUP(C73,Projektteam!$C$13:$G$82,5,FALSE),0)</f>
        <v>0</v>
      </c>
      <c r="F73" s="54">
        <f>IFERROR(VLOOKUP(E73,Daten!$A$3:$C$9,3,FALSE),0)</f>
        <v>0</v>
      </c>
      <c r="G73" s="173">
        <f>Personalaufwand!H70</f>
        <v>0</v>
      </c>
      <c r="H73" s="55"/>
      <c r="I73" s="54">
        <f t="shared" si="2"/>
        <v>0</v>
      </c>
      <c r="J73" s="54">
        <f t="shared" si="3"/>
        <v>0</v>
      </c>
      <c r="K73" s="173">
        <f>Personalaufwand!J70</f>
        <v>0</v>
      </c>
      <c r="L73" s="205"/>
      <c r="M73" s="54">
        <f t="shared" si="5"/>
        <v>0</v>
      </c>
      <c r="N73" s="54">
        <f t="shared" si="4"/>
        <v>0</v>
      </c>
    </row>
    <row r="74" spans="1:14" x14ac:dyDescent="0.2">
      <c r="A74" s="52">
        <f>Personalaufwand!B71</f>
        <v>0</v>
      </c>
      <c r="B74" s="52">
        <f>Personalaufwand!C71</f>
        <v>0</v>
      </c>
      <c r="C74" s="52">
        <f>Personalaufwand!D71</f>
        <v>0</v>
      </c>
      <c r="D74" s="53">
        <f>IFERROR(VLOOKUP(C74,Projektteam!$C$13:$G$82,3,FALSE),0)</f>
        <v>0</v>
      </c>
      <c r="E74" s="53">
        <f>IFERROR(VLOOKUP(C74,Projektteam!$C$13:$G$82,5,FALSE),0)</f>
        <v>0</v>
      </c>
      <c r="F74" s="54">
        <f>IFERROR(VLOOKUP(E74,Daten!$A$3:$C$9,3,FALSE),0)</f>
        <v>0</v>
      </c>
      <c r="G74" s="173">
        <f>Personalaufwand!H71</f>
        <v>0</v>
      </c>
      <c r="H74" s="55"/>
      <c r="I74" s="54">
        <f t="shared" si="2"/>
        <v>0</v>
      </c>
      <c r="J74" s="54">
        <f t="shared" si="3"/>
        <v>0</v>
      </c>
      <c r="K74" s="173">
        <f>Personalaufwand!J71</f>
        <v>0</v>
      </c>
      <c r="L74" s="205"/>
      <c r="M74" s="54">
        <f t="shared" si="5"/>
        <v>0</v>
      </c>
      <c r="N74" s="54">
        <f t="shared" si="4"/>
        <v>0</v>
      </c>
    </row>
    <row r="75" spans="1:14" x14ac:dyDescent="0.2">
      <c r="A75" s="52">
        <f>Personalaufwand!B72</f>
        <v>0</v>
      </c>
      <c r="B75" s="52">
        <f>Personalaufwand!C72</f>
        <v>0</v>
      </c>
      <c r="C75" s="52">
        <f>Personalaufwand!D72</f>
        <v>0</v>
      </c>
      <c r="D75" s="53">
        <f>IFERROR(VLOOKUP(C75,Projektteam!$C$13:$G$82,3,FALSE),0)</f>
        <v>0</v>
      </c>
      <c r="E75" s="53">
        <f>IFERROR(VLOOKUP(C75,Projektteam!$C$13:$G$82,5,FALSE),0)</f>
        <v>0</v>
      </c>
      <c r="F75" s="54">
        <f>IFERROR(VLOOKUP(E75,Daten!$A$3:$C$9,3,FALSE),0)</f>
        <v>0</v>
      </c>
      <c r="G75" s="173">
        <f>Personalaufwand!H72</f>
        <v>0</v>
      </c>
      <c r="H75" s="55"/>
      <c r="I75" s="54">
        <f t="shared" si="2"/>
        <v>0</v>
      </c>
      <c r="J75" s="54">
        <f t="shared" si="3"/>
        <v>0</v>
      </c>
      <c r="K75" s="173">
        <f>Personalaufwand!J72</f>
        <v>0</v>
      </c>
      <c r="L75" s="205"/>
      <c r="M75" s="54">
        <f t="shared" si="5"/>
        <v>0</v>
      </c>
      <c r="N75" s="54">
        <f t="shared" si="4"/>
        <v>0</v>
      </c>
    </row>
    <row r="76" spans="1:14" x14ac:dyDescent="0.2">
      <c r="A76" s="52">
        <f>Personalaufwand!B73</f>
        <v>0</v>
      </c>
      <c r="B76" s="52">
        <f>Personalaufwand!C73</f>
        <v>0</v>
      </c>
      <c r="C76" s="52">
        <f>Personalaufwand!D73</f>
        <v>0</v>
      </c>
      <c r="D76" s="53">
        <f>IFERROR(VLOOKUP(C76,Projektteam!$C$13:$G$82,3,FALSE),0)</f>
        <v>0</v>
      </c>
      <c r="E76" s="53">
        <f>IFERROR(VLOOKUP(C76,Projektteam!$C$13:$G$82,5,FALSE),0)</f>
        <v>0</v>
      </c>
      <c r="F76" s="54">
        <f>IFERROR(VLOOKUP(E76,Daten!$A$3:$C$9,3,FALSE),0)</f>
        <v>0</v>
      </c>
      <c r="G76" s="173">
        <f>Personalaufwand!H73</f>
        <v>0</v>
      </c>
      <c r="H76" s="55"/>
      <c r="I76" s="54">
        <f t="shared" si="2"/>
        <v>0</v>
      </c>
      <c r="J76" s="54">
        <f t="shared" si="3"/>
        <v>0</v>
      </c>
      <c r="K76" s="173">
        <f>Personalaufwand!J73</f>
        <v>0</v>
      </c>
      <c r="L76" s="205"/>
      <c r="M76" s="54">
        <f t="shared" si="5"/>
        <v>0</v>
      </c>
      <c r="N76" s="54">
        <f t="shared" si="4"/>
        <v>0</v>
      </c>
    </row>
    <row r="77" spans="1:14" x14ac:dyDescent="0.2">
      <c r="A77" s="52">
        <f>Personalaufwand!B74</f>
        <v>0</v>
      </c>
      <c r="B77" s="52">
        <f>Personalaufwand!C74</f>
        <v>0</v>
      </c>
      <c r="C77" s="52">
        <f>Personalaufwand!D74</f>
        <v>0</v>
      </c>
      <c r="D77" s="53">
        <f>IFERROR(VLOOKUP(C77,Projektteam!$C$13:$G$82,3,FALSE),0)</f>
        <v>0</v>
      </c>
      <c r="E77" s="53">
        <f>IFERROR(VLOOKUP(C77,Projektteam!$C$13:$G$82,5,FALSE),0)</f>
        <v>0</v>
      </c>
      <c r="F77" s="54">
        <f>IFERROR(VLOOKUP(E77,Daten!$A$3:$C$9,3,FALSE),0)</f>
        <v>0</v>
      </c>
      <c r="G77" s="173">
        <f>Personalaufwand!H74</f>
        <v>0</v>
      </c>
      <c r="H77" s="55"/>
      <c r="I77" s="54">
        <f t="shared" si="2"/>
        <v>0</v>
      </c>
      <c r="J77" s="54">
        <f t="shared" si="3"/>
        <v>0</v>
      </c>
      <c r="K77" s="173">
        <f>Personalaufwand!J74</f>
        <v>0</v>
      </c>
      <c r="L77" s="205"/>
      <c r="M77" s="54">
        <f t="shared" si="5"/>
        <v>0</v>
      </c>
      <c r="N77" s="54">
        <f t="shared" si="4"/>
        <v>0</v>
      </c>
    </row>
    <row r="78" spans="1:14" x14ac:dyDescent="0.2">
      <c r="A78" s="52">
        <f>Personalaufwand!B75</f>
        <v>0</v>
      </c>
      <c r="B78" s="52">
        <f>Personalaufwand!C75</f>
        <v>0</v>
      </c>
      <c r="C78" s="52">
        <f>Personalaufwand!D75</f>
        <v>0</v>
      </c>
      <c r="D78" s="53">
        <f>IFERROR(VLOOKUP(C78,Projektteam!$C$13:$G$82,3,FALSE),0)</f>
        <v>0</v>
      </c>
      <c r="E78" s="53">
        <f>IFERROR(VLOOKUP(C78,Projektteam!$C$13:$G$82,5,FALSE),0)</f>
        <v>0</v>
      </c>
      <c r="F78" s="54">
        <f>IFERROR(VLOOKUP(E78,Daten!$A$3:$C$9,3,FALSE),0)</f>
        <v>0</v>
      </c>
      <c r="G78" s="173">
        <f>Personalaufwand!H75</f>
        <v>0</v>
      </c>
      <c r="H78" s="55"/>
      <c r="I78" s="54">
        <f t="shared" si="2"/>
        <v>0</v>
      </c>
      <c r="J78" s="54">
        <f t="shared" si="3"/>
        <v>0</v>
      </c>
      <c r="K78" s="173">
        <f>Personalaufwand!J75</f>
        <v>0</v>
      </c>
      <c r="L78" s="205"/>
      <c r="M78" s="54">
        <f t="shared" ref="M78:M113" si="6">I78-K78</f>
        <v>0</v>
      </c>
      <c r="N78" s="54">
        <f t="shared" si="4"/>
        <v>0</v>
      </c>
    </row>
    <row r="79" spans="1:14" x14ac:dyDescent="0.2">
      <c r="A79" s="52">
        <f>Personalaufwand!B76</f>
        <v>0</v>
      </c>
      <c r="B79" s="52">
        <f>Personalaufwand!C76</f>
        <v>0</v>
      </c>
      <c r="C79" s="52">
        <f>Personalaufwand!D76</f>
        <v>0</v>
      </c>
      <c r="D79" s="53">
        <f>IFERROR(VLOOKUP(C79,Projektteam!$C$13:$G$82,3,FALSE),0)</f>
        <v>0</v>
      </c>
      <c r="E79" s="53">
        <f>IFERROR(VLOOKUP(C79,Projektteam!$C$13:$G$82,5,FALSE),0)</f>
        <v>0</v>
      </c>
      <c r="F79" s="54">
        <f>IFERROR(VLOOKUP(E79,Daten!$A$3:$C$9,3,FALSE),0)</f>
        <v>0</v>
      </c>
      <c r="G79" s="173">
        <f>Personalaufwand!H76</f>
        <v>0</v>
      </c>
      <c r="H79" s="55"/>
      <c r="I79" s="54">
        <f t="shared" ref="I79:I113" si="7">F79*G79</f>
        <v>0</v>
      </c>
      <c r="J79" s="54">
        <f t="shared" ref="J79:J113" si="8">F79*H79</f>
        <v>0</v>
      </c>
      <c r="K79" s="173">
        <f>Personalaufwand!J76</f>
        <v>0</v>
      </c>
      <c r="L79" s="205"/>
      <c r="M79" s="54">
        <f t="shared" si="6"/>
        <v>0</v>
      </c>
      <c r="N79" s="54">
        <f t="shared" ref="N79:N113" si="9">J79-L79</f>
        <v>0</v>
      </c>
    </row>
    <row r="80" spans="1:14" x14ac:dyDescent="0.2">
      <c r="A80" s="52">
        <f>Personalaufwand!B77</f>
        <v>0</v>
      </c>
      <c r="B80" s="52">
        <f>Personalaufwand!C77</f>
        <v>0</v>
      </c>
      <c r="C80" s="52">
        <f>Personalaufwand!D77</f>
        <v>0</v>
      </c>
      <c r="D80" s="53">
        <f>IFERROR(VLOOKUP(C80,Projektteam!$C$13:$G$82,3,FALSE),0)</f>
        <v>0</v>
      </c>
      <c r="E80" s="53">
        <f>IFERROR(VLOOKUP(C80,Projektteam!$C$13:$G$82,5,FALSE),0)</f>
        <v>0</v>
      </c>
      <c r="F80" s="54">
        <f>IFERROR(VLOOKUP(E80,Daten!$A$3:$C$9,3,FALSE),0)</f>
        <v>0</v>
      </c>
      <c r="G80" s="173">
        <f>Personalaufwand!H77</f>
        <v>0</v>
      </c>
      <c r="H80" s="55"/>
      <c r="I80" s="54">
        <f t="shared" si="7"/>
        <v>0</v>
      </c>
      <c r="J80" s="54">
        <f t="shared" si="8"/>
        <v>0</v>
      </c>
      <c r="K80" s="173">
        <f>Personalaufwand!J77</f>
        <v>0</v>
      </c>
      <c r="L80" s="205"/>
      <c r="M80" s="54">
        <f t="shared" si="6"/>
        <v>0</v>
      </c>
      <c r="N80" s="54">
        <f t="shared" si="9"/>
        <v>0</v>
      </c>
    </row>
    <row r="81" spans="1:14" x14ac:dyDescent="0.2">
      <c r="A81" s="52">
        <f>Personalaufwand!B78</f>
        <v>0</v>
      </c>
      <c r="B81" s="52">
        <f>Personalaufwand!C78</f>
        <v>0</v>
      </c>
      <c r="C81" s="52">
        <f>Personalaufwand!D78</f>
        <v>0</v>
      </c>
      <c r="D81" s="53">
        <f>IFERROR(VLOOKUP(C81,Projektteam!$C$13:$G$82,3,FALSE),0)</f>
        <v>0</v>
      </c>
      <c r="E81" s="53">
        <f>IFERROR(VLOOKUP(C81,Projektteam!$C$13:$G$82,5,FALSE),0)</f>
        <v>0</v>
      </c>
      <c r="F81" s="54">
        <f>IFERROR(VLOOKUP(E81,Daten!$A$3:$C$9,3,FALSE),0)</f>
        <v>0</v>
      </c>
      <c r="G81" s="173">
        <f>Personalaufwand!H78</f>
        <v>0</v>
      </c>
      <c r="H81" s="55"/>
      <c r="I81" s="54">
        <f t="shared" si="7"/>
        <v>0</v>
      </c>
      <c r="J81" s="54">
        <f t="shared" si="8"/>
        <v>0</v>
      </c>
      <c r="K81" s="173">
        <f>Personalaufwand!J78</f>
        <v>0</v>
      </c>
      <c r="L81" s="205"/>
      <c r="M81" s="54">
        <f t="shared" si="6"/>
        <v>0</v>
      </c>
      <c r="N81" s="54">
        <f t="shared" si="9"/>
        <v>0</v>
      </c>
    </row>
    <row r="82" spans="1:14" x14ac:dyDescent="0.2">
      <c r="A82" s="52">
        <f>Personalaufwand!B79</f>
        <v>0</v>
      </c>
      <c r="B82" s="52">
        <f>Personalaufwand!C79</f>
        <v>0</v>
      </c>
      <c r="C82" s="52">
        <f>Personalaufwand!D79</f>
        <v>0</v>
      </c>
      <c r="D82" s="53">
        <f>IFERROR(VLOOKUP(C82,Projektteam!$C$13:$G$82,3,FALSE),0)</f>
        <v>0</v>
      </c>
      <c r="E82" s="53">
        <f>IFERROR(VLOOKUP(C82,Projektteam!$C$13:$G$82,5,FALSE),0)</f>
        <v>0</v>
      </c>
      <c r="F82" s="54">
        <f>IFERROR(VLOOKUP(E82,Daten!$A$3:$C$9,3,FALSE),0)</f>
        <v>0</v>
      </c>
      <c r="G82" s="173">
        <f>Personalaufwand!H79</f>
        <v>0</v>
      </c>
      <c r="H82" s="55"/>
      <c r="I82" s="54">
        <f t="shared" si="7"/>
        <v>0</v>
      </c>
      <c r="J82" s="54">
        <f t="shared" si="8"/>
        <v>0</v>
      </c>
      <c r="K82" s="173">
        <f>Personalaufwand!J79</f>
        <v>0</v>
      </c>
      <c r="L82" s="205"/>
      <c r="M82" s="54">
        <f t="shared" si="6"/>
        <v>0</v>
      </c>
      <c r="N82" s="54">
        <f t="shared" si="9"/>
        <v>0</v>
      </c>
    </row>
    <row r="83" spans="1:14" x14ac:dyDescent="0.2">
      <c r="A83" s="52">
        <f>Personalaufwand!B80</f>
        <v>0</v>
      </c>
      <c r="B83" s="52">
        <f>Personalaufwand!C80</f>
        <v>0</v>
      </c>
      <c r="C83" s="52">
        <f>Personalaufwand!D80</f>
        <v>0</v>
      </c>
      <c r="D83" s="53">
        <f>IFERROR(VLOOKUP(C83,Projektteam!$C$13:$G$82,3,FALSE),0)</f>
        <v>0</v>
      </c>
      <c r="E83" s="53">
        <f>IFERROR(VLOOKUP(C83,Projektteam!$C$13:$G$82,5,FALSE),0)</f>
        <v>0</v>
      </c>
      <c r="F83" s="54">
        <f>IFERROR(VLOOKUP(E83,Daten!$A$3:$C$9,3,FALSE),0)</f>
        <v>0</v>
      </c>
      <c r="G83" s="173">
        <f>Personalaufwand!H80</f>
        <v>0</v>
      </c>
      <c r="H83" s="55"/>
      <c r="I83" s="54">
        <f t="shared" si="7"/>
        <v>0</v>
      </c>
      <c r="J83" s="54">
        <f t="shared" si="8"/>
        <v>0</v>
      </c>
      <c r="K83" s="173">
        <f>Personalaufwand!J80</f>
        <v>0</v>
      </c>
      <c r="L83" s="205"/>
      <c r="M83" s="54">
        <f t="shared" si="6"/>
        <v>0</v>
      </c>
      <c r="N83" s="54">
        <f t="shared" si="9"/>
        <v>0</v>
      </c>
    </row>
    <row r="84" spans="1:14" x14ac:dyDescent="0.2">
      <c r="A84" s="52">
        <f>Personalaufwand!B81</f>
        <v>0</v>
      </c>
      <c r="B84" s="52">
        <f>Personalaufwand!C81</f>
        <v>0</v>
      </c>
      <c r="C84" s="52">
        <f>Personalaufwand!D81</f>
        <v>0</v>
      </c>
      <c r="D84" s="53">
        <f>IFERROR(VLOOKUP(C84,Projektteam!$C$13:$G$82,3,FALSE),0)</f>
        <v>0</v>
      </c>
      <c r="E84" s="53">
        <f>IFERROR(VLOOKUP(C84,Projektteam!$C$13:$G$82,5,FALSE),0)</f>
        <v>0</v>
      </c>
      <c r="F84" s="54">
        <f>IFERROR(VLOOKUP(E84,Daten!$A$3:$C$9,3,FALSE),0)</f>
        <v>0</v>
      </c>
      <c r="G84" s="173">
        <f>Personalaufwand!H81</f>
        <v>0</v>
      </c>
      <c r="H84" s="55"/>
      <c r="I84" s="54">
        <f t="shared" si="7"/>
        <v>0</v>
      </c>
      <c r="J84" s="54">
        <f t="shared" si="8"/>
        <v>0</v>
      </c>
      <c r="K84" s="173">
        <f>Personalaufwand!J81</f>
        <v>0</v>
      </c>
      <c r="L84" s="205"/>
      <c r="M84" s="54">
        <f t="shared" si="6"/>
        <v>0</v>
      </c>
      <c r="N84" s="54">
        <f t="shared" si="9"/>
        <v>0</v>
      </c>
    </row>
    <row r="85" spans="1:14" x14ac:dyDescent="0.2">
      <c r="A85" s="52">
        <f>Personalaufwand!B82</f>
        <v>0</v>
      </c>
      <c r="B85" s="52">
        <f>Personalaufwand!C82</f>
        <v>0</v>
      </c>
      <c r="C85" s="52">
        <f>Personalaufwand!D82</f>
        <v>0</v>
      </c>
      <c r="D85" s="53">
        <f>IFERROR(VLOOKUP(C85,Projektteam!$C$13:$G$82,3,FALSE),0)</f>
        <v>0</v>
      </c>
      <c r="E85" s="53">
        <f>IFERROR(VLOOKUP(C85,Projektteam!$C$13:$G$82,5,FALSE),0)</f>
        <v>0</v>
      </c>
      <c r="F85" s="54">
        <f>IFERROR(VLOOKUP(E85,Daten!$A$3:$C$9,3,FALSE),0)</f>
        <v>0</v>
      </c>
      <c r="G85" s="173">
        <f>Personalaufwand!H82</f>
        <v>0</v>
      </c>
      <c r="H85" s="55"/>
      <c r="I85" s="54">
        <f t="shared" si="7"/>
        <v>0</v>
      </c>
      <c r="J85" s="54">
        <f t="shared" si="8"/>
        <v>0</v>
      </c>
      <c r="K85" s="173">
        <f>Personalaufwand!J82</f>
        <v>0</v>
      </c>
      <c r="L85" s="205"/>
      <c r="M85" s="54">
        <f t="shared" si="6"/>
        <v>0</v>
      </c>
      <c r="N85" s="54">
        <f t="shared" si="9"/>
        <v>0</v>
      </c>
    </row>
    <row r="86" spans="1:14" x14ac:dyDescent="0.2">
      <c r="A86" s="52">
        <f>Personalaufwand!B83</f>
        <v>0</v>
      </c>
      <c r="B86" s="52">
        <f>Personalaufwand!C83</f>
        <v>0</v>
      </c>
      <c r="C86" s="52">
        <f>Personalaufwand!D83</f>
        <v>0</v>
      </c>
      <c r="D86" s="53">
        <f>IFERROR(VLOOKUP(C86,Projektteam!$C$13:$G$82,3,FALSE),0)</f>
        <v>0</v>
      </c>
      <c r="E86" s="53">
        <f>IFERROR(VLOOKUP(C86,Projektteam!$C$13:$G$82,5,FALSE),0)</f>
        <v>0</v>
      </c>
      <c r="F86" s="54">
        <f>IFERROR(VLOOKUP(E86,Daten!$A$3:$C$9,3,FALSE),0)</f>
        <v>0</v>
      </c>
      <c r="G86" s="173">
        <f>Personalaufwand!H83</f>
        <v>0</v>
      </c>
      <c r="H86" s="55"/>
      <c r="I86" s="54">
        <f t="shared" si="7"/>
        <v>0</v>
      </c>
      <c r="J86" s="54">
        <f t="shared" si="8"/>
        <v>0</v>
      </c>
      <c r="K86" s="173">
        <f>Personalaufwand!J83</f>
        <v>0</v>
      </c>
      <c r="L86" s="205"/>
      <c r="M86" s="54">
        <f t="shared" si="6"/>
        <v>0</v>
      </c>
      <c r="N86" s="54">
        <f t="shared" si="9"/>
        <v>0</v>
      </c>
    </row>
    <row r="87" spans="1:14" x14ac:dyDescent="0.2">
      <c r="A87" s="52">
        <f>Personalaufwand!B84</f>
        <v>0</v>
      </c>
      <c r="B87" s="52">
        <f>Personalaufwand!C84</f>
        <v>0</v>
      </c>
      <c r="C87" s="52">
        <f>Personalaufwand!D84</f>
        <v>0</v>
      </c>
      <c r="D87" s="53">
        <f>IFERROR(VLOOKUP(C87,Projektteam!$C$13:$G$82,3,FALSE),0)</f>
        <v>0</v>
      </c>
      <c r="E87" s="53">
        <f>IFERROR(VLOOKUP(C87,Projektteam!$C$13:$G$82,5,FALSE),0)</f>
        <v>0</v>
      </c>
      <c r="F87" s="54">
        <f>IFERROR(VLOOKUP(E87,Daten!$A$3:$C$9,3,FALSE),0)</f>
        <v>0</v>
      </c>
      <c r="G87" s="173">
        <f>Personalaufwand!H84</f>
        <v>0</v>
      </c>
      <c r="H87" s="55"/>
      <c r="I87" s="54">
        <f t="shared" si="7"/>
        <v>0</v>
      </c>
      <c r="J87" s="54">
        <f t="shared" si="8"/>
        <v>0</v>
      </c>
      <c r="K87" s="173">
        <f>Personalaufwand!J84</f>
        <v>0</v>
      </c>
      <c r="L87" s="205"/>
      <c r="M87" s="54">
        <f t="shared" si="6"/>
        <v>0</v>
      </c>
      <c r="N87" s="54">
        <f t="shared" si="9"/>
        <v>0</v>
      </c>
    </row>
    <row r="88" spans="1:14" x14ac:dyDescent="0.2">
      <c r="A88" s="52">
        <f>Personalaufwand!B85</f>
        <v>0</v>
      </c>
      <c r="B88" s="52">
        <f>Personalaufwand!C85</f>
        <v>0</v>
      </c>
      <c r="C88" s="52">
        <f>Personalaufwand!D85</f>
        <v>0</v>
      </c>
      <c r="D88" s="53">
        <f>IFERROR(VLOOKUP(C88,Projektteam!$C$13:$G$82,3,FALSE),0)</f>
        <v>0</v>
      </c>
      <c r="E88" s="53">
        <f>IFERROR(VLOOKUP(C88,Projektteam!$C$13:$G$82,5,FALSE),0)</f>
        <v>0</v>
      </c>
      <c r="F88" s="54">
        <f>IFERROR(VLOOKUP(E88,Daten!$A$3:$C$9,3,FALSE),0)</f>
        <v>0</v>
      </c>
      <c r="G88" s="173">
        <f>Personalaufwand!H85</f>
        <v>0</v>
      </c>
      <c r="H88" s="55"/>
      <c r="I88" s="54">
        <f t="shared" si="7"/>
        <v>0</v>
      </c>
      <c r="J88" s="54">
        <f t="shared" si="8"/>
        <v>0</v>
      </c>
      <c r="K88" s="173">
        <f>Personalaufwand!J85</f>
        <v>0</v>
      </c>
      <c r="L88" s="205"/>
      <c r="M88" s="54">
        <f t="shared" si="6"/>
        <v>0</v>
      </c>
      <c r="N88" s="54">
        <f t="shared" si="9"/>
        <v>0</v>
      </c>
    </row>
    <row r="89" spans="1:14" x14ac:dyDescent="0.2">
      <c r="A89" s="52">
        <f>Personalaufwand!B86</f>
        <v>0</v>
      </c>
      <c r="B89" s="52">
        <f>Personalaufwand!C86</f>
        <v>0</v>
      </c>
      <c r="C89" s="52">
        <f>Personalaufwand!D86</f>
        <v>0</v>
      </c>
      <c r="D89" s="53">
        <f>IFERROR(VLOOKUP(C89,Projektteam!$C$13:$G$82,3,FALSE),0)</f>
        <v>0</v>
      </c>
      <c r="E89" s="53">
        <f>IFERROR(VLOOKUP(C89,Projektteam!$C$13:$G$82,5,FALSE),0)</f>
        <v>0</v>
      </c>
      <c r="F89" s="54">
        <f>IFERROR(VLOOKUP(E89,Daten!$A$3:$C$9,3,FALSE),0)</f>
        <v>0</v>
      </c>
      <c r="G89" s="173">
        <f>Personalaufwand!H86</f>
        <v>0</v>
      </c>
      <c r="H89" s="55"/>
      <c r="I89" s="54">
        <f t="shared" si="7"/>
        <v>0</v>
      </c>
      <c r="J89" s="54">
        <f t="shared" si="8"/>
        <v>0</v>
      </c>
      <c r="K89" s="173">
        <f>Personalaufwand!J86</f>
        <v>0</v>
      </c>
      <c r="L89" s="205"/>
      <c r="M89" s="54">
        <f t="shared" si="6"/>
        <v>0</v>
      </c>
      <c r="N89" s="54">
        <f t="shared" si="9"/>
        <v>0</v>
      </c>
    </row>
    <row r="90" spans="1:14" x14ac:dyDescent="0.2">
      <c r="A90" s="52">
        <f>Personalaufwand!B87</f>
        <v>0</v>
      </c>
      <c r="B90" s="52">
        <f>Personalaufwand!C87</f>
        <v>0</v>
      </c>
      <c r="C90" s="52">
        <f>Personalaufwand!D87</f>
        <v>0</v>
      </c>
      <c r="D90" s="53">
        <f>IFERROR(VLOOKUP(C90,Projektteam!$C$13:$G$82,3,FALSE),0)</f>
        <v>0</v>
      </c>
      <c r="E90" s="53">
        <f>IFERROR(VLOOKUP(C90,Projektteam!$C$13:$G$82,5,FALSE),0)</f>
        <v>0</v>
      </c>
      <c r="F90" s="54">
        <f>IFERROR(VLOOKUP(E90,Daten!$A$3:$C$9,3,FALSE),0)</f>
        <v>0</v>
      </c>
      <c r="G90" s="173">
        <f>Personalaufwand!H87</f>
        <v>0</v>
      </c>
      <c r="H90" s="55"/>
      <c r="I90" s="54">
        <f t="shared" si="7"/>
        <v>0</v>
      </c>
      <c r="J90" s="54">
        <f t="shared" si="8"/>
        <v>0</v>
      </c>
      <c r="K90" s="173">
        <f>Personalaufwand!J87</f>
        <v>0</v>
      </c>
      <c r="L90" s="205"/>
      <c r="M90" s="54">
        <f t="shared" si="6"/>
        <v>0</v>
      </c>
      <c r="N90" s="54">
        <f t="shared" si="9"/>
        <v>0</v>
      </c>
    </row>
    <row r="91" spans="1:14" x14ac:dyDescent="0.2">
      <c r="A91" s="52">
        <f>Personalaufwand!B88</f>
        <v>0</v>
      </c>
      <c r="B91" s="52">
        <f>Personalaufwand!C88</f>
        <v>0</v>
      </c>
      <c r="C91" s="52">
        <f>Personalaufwand!D88</f>
        <v>0</v>
      </c>
      <c r="D91" s="53">
        <f>IFERROR(VLOOKUP(C91,Projektteam!$C$13:$G$82,3,FALSE),0)</f>
        <v>0</v>
      </c>
      <c r="E91" s="53">
        <f>IFERROR(VLOOKUP(C91,Projektteam!$C$13:$G$82,5,FALSE),0)</f>
        <v>0</v>
      </c>
      <c r="F91" s="54">
        <f>IFERROR(VLOOKUP(E91,Daten!$A$3:$C$9,3,FALSE),0)</f>
        <v>0</v>
      </c>
      <c r="G91" s="173">
        <f>Personalaufwand!H88</f>
        <v>0</v>
      </c>
      <c r="H91" s="55"/>
      <c r="I91" s="54">
        <f t="shared" si="7"/>
        <v>0</v>
      </c>
      <c r="J91" s="54">
        <f t="shared" si="8"/>
        <v>0</v>
      </c>
      <c r="K91" s="173">
        <f>Personalaufwand!J88</f>
        <v>0</v>
      </c>
      <c r="L91" s="205"/>
      <c r="M91" s="54">
        <f t="shared" si="6"/>
        <v>0</v>
      </c>
      <c r="N91" s="54">
        <f t="shared" si="9"/>
        <v>0</v>
      </c>
    </row>
    <row r="92" spans="1:14" x14ac:dyDescent="0.2">
      <c r="A92" s="52">
        <f>Personalaufwand!B89</f>
        <v>0</v>
      </c>
      <c r="B92" s="52">
        <f>Personalaufwand!C89</f>
        <v>0</v>
      </c>
      <c r="C92" s="52">
        <f>Personalaufwand!D89</f>
        <v>0</v>
      </c>
      <c r="D92" s="53">
        <f>IFERROR(VLOOKUP(C92,Projektteam!$C$13:$G$82,3,FALSE),0)</f>
        <v>0</v>
      </c>
      <c r="E92" s="53">
        <f>IFERROR(VLOOKUP(C92,Projektteam!$C$13:$G$82,5,FALSE),0)</f>
        <v>0</v>
      </c>
      <c r="F92" s="54">
        <f>IFERROR(VLOOKUP(E92,Daten!$A$3:$C$9,3,FALSE),0)</f>
        <v>0</v>
      </c>
      <c r="G92" s="173">
        <f>Personalaufwand!H89</f>
        <v>0</v>
      </c>
      <c r="H92" s="55"/>
      <c r="I92" s="54">
        <f t="shared" si="7"/>
        <v>0</v>
      </c>
      <c r="J92" s="54">
        <f t="shared" si="8"/>
        <v>0</v>
      </c>
      <c r="K92" s="173">
        <f>Personalaufwand!J89</f>
        <v>0</v>
      </c>
      <c r="L92" s="205"/>
      <c r="M92" s="54">
        <f t="shared" si="6"/>
        <v>0</v>
      </c>
      <c r="N92" s="54">
        <f t="shared" si="9"/>
        <v>0</v>
      </c>
    </row>
    <row r="93" spans="1:14" x14ac:dyDescent="0.2">
      <c r="A93" s="52">
        <f>Personalaufwand!B90</f>
        <v>0</v>
      </c>
      <c r="B93" s="52">
        <f>Personalaufwand!C90</f>
        <v>0</v>
      </c>
      <c r="C93" s="52">
        <f>Personalaufwand!D90</f>
        <v>0</v>
      </c>
      <c r="D93" s="53">
        <f>IFERROR(VLOOKUP(C93,Projektteam!$C$13:$G$82,3,FALSE),0)</f>
        <v>0</v>
      </c>
      <c r="E93" s="53">
        <f>IFERROR(VLOOKUP(C93,Projektteam!$C$13:$G$82,5,FALSE),0)</f>
        <v>0</v>
      </c>
      <c r="F93" s="54">
        <f>IFERROR(VLOOKUP(E93,Daten!$A$3:$C$9,3,FALSE),0)</f>
        <v>0</v>
      </c>
      <c r="G93" s="173">
        <f>Personalaufwand!H90</f>
        <v>0</v>
      </c>
      <c r="H93" s="55"/>
      <c r="I93" s="54">
        <f t="shared" si="7"/>
        <v>0</v>
      </c>
      <c r="J93" s="54">
        <f t="shared" si="8"/>
        <v>0</v>
      </c>
      <c r="K93" s="173">
        <f>Personalaufwand!J90</f>
        <v>0</v>
      </c>
      <c r="L93" s="205"/>
      <c r="M93" s="54">
        <f t="shared" si="6"/>
        <v>0</v>
      </c>
      <c r="N93" s="54">
        <f t="shared" si="9"/>
        <v>0</v>
      </c>
    </row>
    <row r="94" spans="1:14" x14ac:dyDescent="0.2">
      <c r="A94" s="52">
        <f>Personalaufwand!B91</f>
        <v>0</v>
      </c>
      <c r="B94" s="52">
        <f>Personalaufwand!C91</f>
        <v>0</v>
      </c>
      <c r="C94" s="52">
        <f>Personalaufwand!D91</f>
        <v>0</v>
      </c>
      <c r="D94" s="53">
        <f>IFERROR(VLOOKUP(C94,Projektteam!$C$13:$G$82,3,FALSE),0)</f>
        <v>0</v>
      </c>
      <c r="E94" s="53">
        <f>IFERROR(VLOOKUP(C94,Projektteam!$C$13:$G$82,5,FALSE),0)</f>
        <v>0</v>
      </c>
      <c r="F94" s="54">
        <f>IFERROR(VLOOKUP(E94,Daten!$A$3:$C$9,3,FALSE),0)</f>
        <v>0</v>
      </c>
      <c r="G94" s="173">
        <f>Personalaufwand!H91</f>
        <v>0</v>
      </c>
      <c r="H94" s="55"/>
      <c r="I94" s="54">
        <f t="shared" si="7"/>
        <v>0</v>
      </c>
      <c r="J94" s="54">
        <f t="shared" si="8"/>
        <v>0</v>
      </c>
      <c r="K94" s="173">
        <f>Personalaufwand!J91</f>
        <v>0</v>
      </c>
      <c r="L94" s="205"/>
      <c r="M94" s="54">
        <f t="shared" si="6"/>
        <v>0</v>
      </c>
      <c r="N94" s="54">
        <f t="shared" si="9"/>
        <v>0</v>
      </c>
    </row>
    <row r="95" spans="1:14" x14ac:dyDescent="0.2">
      <c r="A95" s="52">
        <f>Personalaufwand!B92</f>
        <v>0</v>
      </c>
      <c r="B95" s="52">
        <f>Personalaufwand!C92</f>
        <v>0</v>
      </c>
      <c r="C95" s="52">
        <f>Personalaufwand!D92</f>
        <v>0</v>
      </c>
      <c r="D95" s="53">
        <f>IFERROR(VLOOKUP(C95,Projektteam!$C$13:$G$82,3,FALSE),0)</f>
        <v>0</v>
      </c>
      <c r="E95" s="53">
        <f>IFERROR(VLOOKUP(C95,Projektteam!$C$13:$G$82,5,FALSE),0)</f>
        <v>0</v>
      </c>
      <c r="F95" s="54">
        <f>IFERROR(VLOOKUP(E95,Daten!$A$3:$C$9,3,FALSE),0)</f>
        <v>0</v>
      </c>
      <c r="G95" s="173">
        <f>Personalaufwand!H92</f>
        <v>0</v>
      </c>
      <c r="H95" s="55"/>
      <c r="I95" s="54">
        <f t="shared" si="7"/>
        <v>0</v>
      </c>
      <c r="J95" s="54">
        <f t="shared" si="8"/>
        <v>0</v>
      </c>
      <c r="K95" s="173">
        <f>Personalaufwand!J92</f>
        <v>0</v>
      </c>
      <c r="L95" s="205"/>
      <c r="M95" s="54">
        <f t="shared" si="6"/>
        <v>0</v>
      </c>
      <c r="N95" s="54">
        <f t="shared" si="9"/>
        <v>0</v>
      </c>
    </row>
    <row r="96" spans="1:14" x14ac:dyDescent="0.2">
      <c r="A96" s="52">
        <f>Personalaufwand!B93</f>
        <v>0</v>
      </c>
      <c r="B96" s="52">
        <f>Personalaufwand!C93</f>
        <v>0</v>
      </c>
      <c r="C96" s="52">
        <f>Personalaufwand!D93</f>
        <v>0</v>
      </c>
      <c r="D96" s="53">
        <f>IFERROR(VLOOKUP(C96,Projektteam!$C$13:$G$82,3,FALSE),0)</f>
        <v>0</v>
      </c>
      <c r="E96" s="53">
        <f>IFERROR(VLOOKUP(C96,Projektteam!$C$13:$G$82,5,FALSE),0)</f>
        <v>0</v>
      </c>
      <c r="F96" s="54">
        <f>IFERROR(VLOOKUP(E96,Daten!$A$3:$C$9,3,FALSE),0)</f>
        <v>0</v>
      </c>
      <c r="G96" s="173">
        <f>Personalaufwand!H93</f>
        <v>0</v>
      </c>
      <c r="H96" s="55"/>
      <c r="I96" s="54">
        <f t="shared" si="7"/>
        <v>0</v>
      </c>
      <c r="J96" s="54">
        <f t="shared" si="8"/>
        <v>0</v>
      </c>
      <c r="K96" s="173">
        <f>Personalaufwand!J93</f>
        <v>0</v>
      </c>
      <c r="L96" s="205"/>
      <c r="M96" s="54">
        <f t="shared" si="6"/>
        <v>0</v>
      </c>
      <c r="N96" s="54">
        <f t="shared" si="9"/>
        <v>0</v>
      </c>
    </row>
    <row r="97" spans="1:14" x14ac:dyDescent="0.2">
      <c r="A97" s="52">
        <f>Personalaufwand!B94</f>
        <v>0</v>
      </c>
      <c r="B97" s="52">
        <f>Personalaufwand!C94</f>
        <v>0</v>
      </c>
      <c r="C97" s="52">
        <f>Personalaufwand!D94</f>
        <v>0</v>
      </c>
      <c r="D97" s="53">
        <f>IFERROR(VLOOKUP(C97,Projektteam!$C$13:$G$82,3,FALSE),0)</f>
        <v>0</v>
      </c>
      <c r="E97" s="53">
        <f>IFERROR(VLOOKUP(C97,Projektteam!$C$13:$G$82,5,FALSE),0)</f>
        <v>0</v>
      </c>
      <c r="F97" s="54">
        <f>IFERROR(VLOOKUP(E97,Daten!$A$3:$C$9,3,FALSE),0)</f>
        <v>0</v>
      </c>
      <c r="G97" s="173">
        <f>Personalaufwand!H94</f>
        <v>0</v>
      </c>
      <c r="H97" s="55"/>
      <c r="I97" s="54">
        <f t="shared" si="7"/>
        <v>0</v>
      </c>
      <c r="J97" s="54">
        <f t="shared" si="8"/>
        <v>0</v>
      </c>
      <c r="K97" s="173">
        <f>Personalaufwand!J94</f>
        <v>0</v>
      </c>
      <c r="L97" s="205"/>
      <c r="M97" s="54">
        <f t="shared" si="6"/>
        <v>0</v>
      </c>
      <c r="N97" s="54">
        <f t="shared" si="9"/>
        <v>0</v>
      </c>
    </row>
    <row r="98" spans="1:14" x14ac:dyDescent="0.2">
      <c r="A98" s="52">
        <f>Personalaufwand!B95</f>
        <v>0</v>
      </c>
      <c r="B98" s="52">
        <f>Personalaufwand!C95</f>
        <v>0</v>
      </c>
      <c r="C98" s="52">
        <f>Personalaufwand!D95</f>
        <v>0</v>
      </c>
      <c r="D98" s="53">
        <f>IFERROR(VLOOKUP(C98,Projektteam!$C$13:$G$82,3,FALSE),0)</f>
        <v>0</v>
      </c>
      <c r="E98" s="53">
        <f>IFERROR(VLOOKUP(C98,Projektteam!$C$13:$G$82,5,FALSE),0)</f>
        <v>0</v>
      </c>
      <c r="F98" s="54">
        <f>IFERROR(VLOOKUP(E98,Daten!$A$3:$C$9,3,FALSE),0)</f>
        <v>0</v>
      </c>
      <c r="G98" s="173">
        <f>Personalaufwand!H95</f>
        <v>0</v>
      </c>
      <c r="H98" s="55"/>
      <c r="I98" s="54">
        <f t="shared" si="7"/>
        <v>0</v>
      </c>
      <c r="J98" s="54">
        <f t="shared" si="8"/>
        <v>0</v>
      </c>
      <c r="K98" s="173">
        <f>Personalaufwand!J95</f>
        <v>0</v>
      </c>
      <c r="L98" s="205"/>
      <c r="M98" s="54">
        <f t="shared" si="6"/>
        <v>0</v>
      </c>
      <c r="N98" s="54">
        <f t="shared" si="9"/>
        <v>0</v>
      </c>
    </row>
    <row r="99" spans="1:14" x14ac:dyDescent="0.2">
      <c r="A99" s="52">
        <f>Personalaufwand!B96</f>
        <v>0</v>
      </c>
      <c r="B99" s="52">
        <f>Personalaufwand!C96</f>
        <v>0</v>
      </c>
      <c r="C99" s="52">
        <f>Personalaufwand!D96</f>
        <v>0</v>
      </c>
      <c r="D99" s="53">
        <f>IFERROR(VLOOKUP(C99,Projektteam!$C$13:$G$82,3,FALSE),0)</f>
        <v>0</v>
      </c>
      <c r="E99" s="53">
        <f>IFERROR(VLOOKUP(C99,Projektteam!$C$13:$G$82,5,FALSE),0)</f>
        <v>0</v>
      </c>
      <c r="F99" s="54">
        <f>IFERROR(VLOOKUP(E99,Daten!$A$3:$C$9,3,FALSE),0)</f>
        <v>0</v>
      </c>
      <c r="G99" s="173">
        <f>Personalaufwand!H96</f>
        <v>0</v>
      </c>
      <c r="H99" s="55"/>
      <c r="I99" s="54">
        <f t="shared" si="7"/>
        <v>0</v>
      </c>
      <c r="J99" s="54">
        <f t="shared" si="8"/>
        <v>0</v>
      </c>
      <c r="K99" s="173">
        <f>Personalaufwand!J96</f>
        <v>0</v>
      </c>
      <c r="L99" s="205"/>
      <c r="M99" s="54">
        <f t="shared" si="6"/>
        <v>0</v>
      </c>
      <c r="N99" s="54">
        <f t="shared" si="9"/>
        <v>0</v>
      </c>
    </row>
    <row r="100" spans="1:14" x14ac:dyDescent="0.2">
      <c r="A100" s="52">
        <f>Personalaufwand!B97</f>
        <v>0</v>
      </c>
      <c r="B100" s="52">
        <f>Personalaufwand!C97</f>
        <v>0</v>
      </c>
      <c r="C100" s="52">
        <f>Personalaufwand!D97</f>
        <v>0</v>
      </c>
      <c r="D100" s="53">
        <f>IFERROR(VLOOKUP(C100,Projektteam!$C$13:$G$82,3,FALSE),0)</f>
        <v>0</v>
      </c>
      <c r="E100" s="53">
        <f>IFERROR(VLOOKUP(C100,Projektteam!$C$13:$G$82,5,FALSE),0)</f>
        <v>0</v>
      </c>
      <c r="F100" s="54">
        <f>IFERROR(VLOOKUP(E100,Daten!$A$3:$C$9,3,FALSE),0)</f>
        <v>0</v>
      </c>
      <c r="G100" s="173">
        <f>Personalaufwand!H97</f>
        <v>0</v>
      </c>
      <c r="H100" s="55"/>
      <c r="I100" s="54">
        <f t="shared" si="7"/>
        <v>0</v>
      </c>
      <c r="J100" s="54">
        <f t="shared" si="8"/>
        <v>0</v>
      </c>
      <c r="K100" s="173">
        <f>Personalaufwand!J97</f>
        <v>0</v>
      </c>
      <c r="L100" s="205"/>
      <c r="M100" s="54">
        <f t="shared" si="6"/>
        <v>0</v>
      </c>
      <c r="N100" s="54">
        <f t="shared" si="9"/>
        <v>0</v>
      </c>
    </row>
    <row r="101" spans="1:14" x14ac:dyDescent="0.2">
      <c r="A101" s="52">
        <f>Personalaufwand!B98</f>
        <v>0</v>
      </c>
      <c r="B101" s="52">
        <f>Personalaufwand!C98</f>
        <v>0</v>
      </c>
      <c r="C101" s="52">
        <f>Personalaufwand!D98</f>
        <v>0</v>
      </c>
      <c r="D101" s="53">
        <f>IFERROR(VLOOKUP(C101,Projektteam!$C$13:$G$82,3,FALSE),0)</f>
        <v>0</v>
      </c>
      <c r="E101" s="53">
        <f>IFERROR(VLOOKUP(C101,Projektteam!$C$13:$G$82,5,FALSE),0)</f>
        <v>0</v>
      </c>
      <c r="F101" s="54">
        <f>IFERROR(VLOOKUP(E101,Daten!$A$3:$C$9,3,FALSE),0)</f>
        <v>0</v>
      </c>
      <c r="G101" s="173">
        <f>Personalaufwand!H98</f>
        <v>0</v>
      </c>
      <c r="H101" s="55"/>
      <c r="I101" s="54">
        <f t="shared" si="7"/>
        <v>0</v>
      </c>
      <c r="J101" s="54">
        <f t="shared" si="8"/>
        <v>0</v>
      </c>
      <c r="K101" s="173">
        <f>Personalaufwand!J98</f>
        <v>0</v>
      </c>
      <c r="L101" s="205"/>
      <c r="M101" s="54">
        <f t="shared" si="6"/>
        <v>0</v>
      </c>
      <c r="N101" s="54">
        <f t="shared" si="9"/>
        <v>0</v>
      </c>
    </row>
    <row r="102" spans="1:14" x14ac:dyDescent="0.2">
      <c r="A102" s="52">
        <f>Personalaufwand!B99</f>
        <v>0</v>
      </c>
      <c r="B102" s="52">
        <f>Personalaufwand!C99</f>
        <v>0</v>
      </c>
      <c r="C102" s="52">
        <f>Personalaufwand!D99</f>
        <v>0</v>
      </c>
      <c r="D102" s="53">
        <f>IFERROR(VLOOKUP(C102,Projektteam!$C$13:$G$82,3,FALSE),0)</f>
        <v>0</v>
      </c>
      <c r="E102" s="53">
        <f>IFERROR(VLOOKUP(C102,Projektteam!$C$13:$G$82,5,FALSE),0)</f>
        <v>0</v>
      </c>
      <c r="F102" s="54">
        <f>IFERROR(VLOOKUP(E102,Daten!$A$3:$C$9,3,FALSE),0)</f>
        <v>0</v>
      </c>
      <c r="G102" s="173">
        <f>Personalaufwand!H99</f>
        <v>0</v>
      </c>
      <c r="H102" s="55"/>
      <c r="I102" s="54">
        <f t="shared" si="7"/>
        <v>0</v>
      </c>
      <c r="J102" s="54">
        <f t="shared" si="8"/>
        <v>0</v>
      </c>
      <c r="K102" s="173">
        <f>Personalaufwand!J99</f>
        <v>0</v>
      </c>
      <c r="L102" s="205"/>
      <c r="M102" s="54">
        <f t="shared" si="6"/>
        <v>0</v>
      </c>
      <c r="N102" s="54">
        <f t="shared" si="9"/>
        <v>0</v>
      </c>
    </row>
    <row r="103" spans="1:14" x14ac:dyDescent="0.2">
      <c r="A103" s="52">
        <f>Personalaufwand!B100</f>
        <v>0</v>
      </c>
      <c r="B103" s="52">
        <f>Personalaufwand!C100</f>
        <v>0</v>
      </c>
      <c r="C103" s="52">
        <f>Personalaufwand!D100</f>
        <v>0</v>
      </c>
      <c r="D103" s="53">
        <f>IFERROR(VLOOKUP(C103,Projektteam!$C$13:$G$82,3,FALSE),0)</f>
        <v>0</v>
      </c>
      <c r="E103" s="53">
        <f>IFERROR(VLOOKUP(C103,Projektteam!$C$13:$G$82,5,FALSE),0)</f>
        <v>0</v>
      </c>
      <c r="F103" s="54">
        <f>IFERROR(VLOOKUP(E103,Daten!$A$3:$C$9,3,FALSE),0)</f>
        <v>0</v>
      </c>
      <c r="G103" s="173">
        <f>Personalaufwand!H100</f>
        <v>0</v>
      </c>
      <c r="H103" s="55"/>
      <c r="I103" s="54">
        <f t="shared" si="7"/>
        <v>0</v>
      </c>
      <c r="J103" s="54">
        <f t="shared" si="8"/>
        <v>0</v>
      </c>
      <c r="K103" s="173">
        <f>Personalaufwand!J100</f>
        <v>0</v>
      </c>
      <c r="L103" s="205"/>
      <c r="M103" s="54">
        <f t="shared" si="6"/>
        <v>0</v>
      </c>
      <c r="N103" s="54">
        <f t="shared" si="9"/>
        <v>0</v>
      </c>
    </row>
    <row r="104" spans="1:14" x14ac:dyDescent="0.2">
      <c r="A104" s="52">
        <f>Personalaufwand!B101</f>
        <v>0</v>
      </c>
      <c r="B104" s="52">
        <f>Personalaufwand!C101</f>
        <v>0</v>
      </c>
      <c r="C104" s="52">
        <f>Personalaufwand!D101</f>
        <v>0</v>
      </c>
      <c r="D104" s="53">
        <f>IFERROR(VLOOKUP(C104,Projektteam!$C$13:$G$82,3,FALSE),0)</f>
        <v>0</v>
      </c>
      <c r="E104" s="53">
        <f>IFERROR(VLOOKUP(C104,Projektteam!$C$13:$G$82,5,FALSE),0)</f>
        <v>0</v>
      </c>
      <c r="F104" s="54">
        <f>IFERROR(VLOOKUP(E104,Daten!$A$3:$C$9,3,FALSE),0)</f>
        <v>0</v>
      </c>
      <c r="G104" s="173">
        <f>Personalaufwand!H101</f>
        <v>0</v>
      </c>
      <c r="H104" s="55"/>
      <c r="I104" s="54">
        <f t="shared" si="7"/>
        <v>0</v>
      </c>
      <c r="J104" s="54">
        <f t="shared" si="8"/>
        <v>0</v>
      </c>
      <c r="K104" s="173">
        <f>Personalaufwand!J101</f>
        <v>0</v>
      </c>
      <c r="L104" s="205"/>
      <c r="M104" s="54">
        <f t="shared" si="6"/>
        <v>0</v>
      </c>
      <c r="N104" s="54">
        <f t="shared" si="9"/>
        <v>0</v>
      </c>
    </row>
    <row r="105" spans="1:14" x14ac:dyDescent="0.2">
      <c r="A105" s="52">
        <f>Personalaufwand!B102</f>
        <v>0</v>
      </c>
      <c r="B105" s="52">
        <f>Personalaufwand!C102</f>
        <v>0</v>
      </c>
      <c r="C105" s="52">
        <f>Personalaufwand!D102</f>
        <v>0</v>
      </c>
      <c r="D105" s="53">
        <f>IFERROR(VLOOKUP(C105,Projektteam!$C$13:$G$82,3,FALSE),0)</f>
        <v>0</v>
      </c>
      <c r="E105" s="53">
        <f>IFERROR(VLOOKUP(C105,Projektteam!$C$13:$G$82,5,FALSE),0)</f>
        <v>0</v>
      </c>
      <c r="F105" s="54">
        <f>IFERROR(VLOOKUP(E105,Daten!$A$3:$C$9,3,FALSE),0)</f>
        <v>0</v>
      </c>
      <c r="G105" s="173">
        <f>Personalaufwand!H102</f>
        <v>0</v>
      </c>
      <c r="H105" s="55"/>
      <c r="I105" s="54">
        <f t="shared" si="7"/>
        <v>0</v>
      </c>
      <c r="J105" s="54">
        <f t="shared" si="8"/>
        <v>0</v>
      </c>
      <c r="K105" s="173">
        <f>Personalaufwand!J102</f>
        <v>0</v>
      </c>
      <c r="L105" s="205"/>
      <c r="M105" s="54">
        <f t="shared" si="6"/>
        <v>0</v>
      </c>
      <c r="N105" s="54">
        <f t="shared" si="9"/>
        <v>0</v>
      </c>
    </row>
    <row r="106" spans="1:14" x14ac:dyDescent="0.2">
      <c r="A106" s="52">
        <f>Personalaufwand!B103</f>
        <v>0</v>
      </c>
      <c r="B106" s="52">
        <f>Personalaufwand!C103</f>
        <v>0</v>
      </c>
      <c r="C106" s="52">
        <f>Personalaufwand!D103</f>
        <v>0</v>
      </c>
      <c r="D106" s="53">
        <f>IFERROR(VLOOKUP(C106,Projektteam!$C$13:$G$82,3,FALSE),0)</f>
        <v>0</v>
      </c>
      <c r="E106" s="53">
        <f>IFERROR(VLOOKUP(C106,Projektteam!$C$13:$G$82,5,FALSE),0)</f>
        <v>0</v>
      </c>
      <c r="F106" s="54">
        <f>IFERROR(VLOOKUP(E106,Daten!$A$3:$C$9,3,FALSE),0)</f>
        <v>0</v>
      </c>
      <c r="G106" s="173">
        <f>Personalaufwand!H103</f>
        <v>0</v>
      </c>
      <c r="H106" s="55"/>
      <c r="I106" s="54">
        <f t="shared" si="7"/>
        <v>0</v>
      </c>
      <c r="J106" s="54">
        <f t="shared" si="8"/>
        <v>0</v>
      </c>
      <c r="K106" s="173">
        <f>Personalaufwand!J103</f>
        <v>0</v>
      </c>
      <c r="L106" s="205"/>
      <c r="M106" s="54">
        <f t="shared" si="6"/>
        <v>0</v>
      </c>
      <c r="N106" s="54">
        <f t="shared" si="9"/>
        <v>0</v>
      </c>
    </row>
    <row r="107" spans="1:14" x14ac:dyDescent="0.2">
      <c r="A107" s="52">
        <f>Personalaufwand!B104</f>
        <v>0</v>
      </c>
      <c r="B107" s="52">
        <f>Personalaufwand!C104</f>
        <v>0</v>
      </c>
      <c r="C107" s="52">
        <f>Personalaufwand!D104</f>
        <v>0</v>
      </c>
      <c r="D107" s="53">
        <f>IFERROR(VLOOKUP(C107,Projektteam!$C$13:$G$82,3,FALSE),0)</f>
        <v>0</v>
      </c>
      <c r="E107" s="53">
        <f>IFERROR(VLOOKUP(C107,Projektteam!$C$13:$G$82,5,FALSE),0)</f>
        <v>0</v>
      </c>
      <c r="F107" s="54">
        <f>IFERROR(VLOOKUP(E107,Daten!$A$3:$C$9,3,FALSE),0)</f>
        <v>0</v>
      </c>
      <c r="G107" s="173">
        <f>Personalaufwand!H104</f>
        <v>0</v>
      </c>
      <c r="H107" s="55"/>
      <c r="I107" s="54">
        <f t="shared" si="7"/>
        <v>0</v>
      </c>
      <c r="J107" s="54">
        <f t="shared" si="8"/>
        <v>0</v>
      </c>
      <c r="K107" s="173">
        <f>Personalaufwand!J104</f>
        <v>0</v>
      </c>
      <c r="L107" s="205"/>
      <c r="M107" s="54">
        <f t="shared" si="6"/>
        <v>0</v>
      </c>
      <c r="N107" s="54">
        <f t="shared" si="9"/>
        <v>0</v>
      </c>
    </row>
    <row r="108" spans="1:14" x14ac:dyDescent="0.2">
      <c r="A108" s="52">
        <f>Personalaufwand!B105</f>
        <v>0</v>
      </c>
      <c r="B108" s="52">
        <f>Personalaufwand!C105</f>
        <v>0</v>
      </c>
      <c r="C108" s="52">
        <f>Personalaufwand!D105</f>
        <v>0</v>
      </c>
      <c r="D108" s="53">
        <f>IFERROR(VLOOKUP(C108,Projektteam!$C$13:$G$82,3,FALSE),0)</f>
        <v>0</v>
      </c>
      <c r="E108" s="53">
        <f>IFERROR(VLOOKUP(C108,Projektteam!$C$13:$G$82,5,FALSE),0)</f>
        <v>0</v>
      </c>
      <c r="F108" s="54">
        <f>IFERROR(VLOOKUP(E108,Daten!$A$3:$C$9,3,FALSE),0)</f>
        <v>0</v>
      </c>
      <c r="G108" s="173">
        <f>Personalaufwand!H105</f>
        <v>0</v>
      </c>
      <c r="H108" s="55"/>
      <c r="I108" s="54">
        <f t="shared" si="7"/>
        <v>0</v>
      </c>
      <c r="J108" s="54">
        <f t="shared" si="8"/>
        <v>0</v>
      </c>
      <c r="K108" s="173">
        <f>Personalaufwand!J105</f>
        <v>0</v>
      </c>
      <c r="L108" s="205"/>
      <c r="M108" s="54">
        <f t="shared" si="6"/>
        <v>0</v>
      </c>
      <c r="N108" s="54">
        <f t="shared" si="9"/>
        <v>0</v>
      </c>
    </row>
    <row r="109" spans="1:14" x14ac:dyDescent="0.2">
      <c r="A109" s="52">
        <f>Personalaufwand!B106</f>
        <v>0</v>
      </c>
      <c r="B109" s="52">
        <f>Personalaufwand!C106</f>
        <v>0</v>
      </c>
      <c r="C109" s="52">
        <f>Personalaufwand!D106</f>
        <v>0</v>
      </c>
      <c r="D109" s="53">
        <f>IFERROR(VLOOKUP(C109,Projektteam!$C$13:$G$82,3,FALSE),0)</f>
        <v>0</v>
      </c>
      <c r="E109" s="53">
        <f>IFERROR(VLOOKUP(C109,Projektteam!$C$13:$G$82,5,FALSE),0)</f>
        <v>0</v>
      </c>
      <c r="F109" s="54">
        <f>IFERROR(VLOOKUP(E109,Daten!$A$3:$C$9,3,FALSE),0)</f>
        <v>0</v>
      </c>
      <c r="G109" s="173">
        <f>Personalaufwand!H106</f>
        <v>0</v>
      </c>
      <c r="H109" s="55"/>
      <c r="I109" s="54">
        <f t="shared" si="7"/>
        <v>0</v>
      </c>
      <c r="J109" s="54">
        <f t="shared" si="8"/>
        <v>0</v>
      </c>
      <c r="K109" s="173">
        <f>Personalaufwand!J106</f>
        <v>0</v>
      </c>
      <c r="L109" s="205"/>
      <c r="M109" s="54">
        <f t="shared" si="6"/>
        <v>0</v>
      </c>
      <c r="N109" s="54">
        <f t="shared" si="9"/>
        <v>0</v>
      </c>
    </row>
    <row r="110" spans="1:14" x14ac:dyDescent="0.2">
      <c r="A110" s="52">
        <f>Personalaufwand!B107</f>
        <v>0</v>
      </c>
      <c r="B110" s="52">
        <f>Personalaufwand!C107</f>
        <v>0</v>
      </c>
      <c r="C110" s="52">
        <f>Personalaufwand!D107</f>
        <v>0</v>
      </c>
      <c r="D110" s="53">
        <f>IFERROR(VLOOKUP(C110,Projektteam!$C$13:$G$82,3,FALSE),0)</f>
        <v>0</v>
      </c>
      <c r="E110" s="53">
        <f>IFERROR(VLOOKUP(C110,Projektteam!$C$13:$G$82,5,FALSE),0)</f>
        <v>0</v>
      </c>
      <c r="F110" s="54">
        <f>IFERROR(VLOOKUP(E110,Daten!$A$3:$C$9,3,FALSE),0)</f>
        <v>0</v>
      </c>
      <c r="G110" s="173">
        <f>Personalaufwand!H107</f>
        <v>0</v>
      </c>
      <c r="H110" s="55"/>
      <c r="I110" s="54">
        <f t="shared" si="7"/>
        <v>0</v>
      </c>
      <c r="J110" s="54">
        <f t="shared" si="8"/>
        <v>0</v>
      </c>
      <c r="K110" s="173">
        <f>Personalaufwand!J107</f>
        <v>0</v>
      </c>
      <c r="L110" s="205"/>
      <c r="M110" s="54">
        <f t="shared" si="6"/>
        <v>0</v>
      </c>
      <c r="N110" s="54">
        <f t="shared" si="9"/>
        <v>0</v>
      </c>
    </row>
    <row r="111" spans="1:14" x14ac:dyDescent="0.2">
      <c r="A111" s="52">
        <f>Personalaufwand!B108</f>
        <v>0</v>
      </c>
      <c r="B111" s="52">
        <f>Personalaufwand!C108</f>
        <v>0</v>
      </c>
      <c r="C111" s="52">
        <f>Personalaufwand!D108</f>
        <v>0</v>
      </c>
      <c r="D111" s="53">
        <f>IFERROR(VLOOKUP(C111,Projektteam!$C$13:$G$82,3,FALSE),0)</f>
        <v>0</v>
      </c>
      <c r="E111" s="53">
        <f>IFERROR(VLOOKUP(C111,Projektteam!$C$13:$G$82,5,FALSE),0)</f>
        <v>0</v>
      </c>
      <c r="F111" s="54">
        <f>IFERROR(VLOOKUP(E111,Daten!$A$3:$C$9,3,FALSE),0)</f>
        <v>0</v>
      </c>
      <c r="G111" s="173">
        <f>Personalaufwand!H108</f>
        <v>0</v>
      </c>
      <c r="H111" s="55"/>
      <c r="I111" s="54">
        <f t="shared" si="7"/>
        <v>0</v>
      </c>
      <c r="J111" s="54">
        <f t="shared" si="8"/>
        <v>0</v>
      </c>
      <c r="K111" s="173">
        <f>Personalaufwand!J108</f>
        <v>0</v>
      </c>
      <c r="L111" s="205"/>
      <c r="M111" s="54">
        <f t="shared" si="6"/>
        <v>0</v>
      </c>
      <c r="N111" s="54">
        <f t="shared" si="9"/>
        <v>0</v>
      </c>
    </row>
    <row r="112" spans="1:14" x14ac:dyDescent="0.2">
      <c r="A112" s="52">
        <f>Personalaufwand!B109</f>
        <v>0</v>
      </c>
      <c r="B112" s="52">
        <f>Personalaufwand!C109</f>
        <v>0</v>
      </c>
      <c r="C112" s="52">
        <f>Personalaufwand!D109</f>
        <v>0</v>
      </c>
      <c r="D112" s="53">
        <f>IFERROR(VLOOKUP(C112,Projektteam!$C$13:$G$82,3,FALSE),0)</f>
        <v>0</v>
      </c>
      <c r="E112" s="53">
        <f>IFERROR(VLOOKUP(C112,Projektteam!$C$13:$G$82,5,FALSE),0)</f>
        <v>0</v>
      </c>
      <c r="F112" s="54">
        <f>IFERROR(VLOOKUP(E112,Daten!$A$3:$C$9,3,FALSE),0)</f>
        <v>0</v>
      </c>
      <c r="G112" s="173">
        <f>Personalaufwand!H109</f>
        <v>0</v>
      </c>
      <c r="H112" s="55"/>
      <c r="I112" s="54">
        <f t="shared" si="7"/>
        <v>0</v>
      </c>
      <c r="J112" s="54">
        <f t="shared" si="8"/>
        <v>0</v>
      </c>
      <c r="K112" s="173">
        <f>Personalaufwand!J109</f>
        <v>0</v>
      </c>
      <c r="L112" s="205"/>
      <c r="M112" s="54">
        <f t="shared" si="6"/>
        <v>0</v>
      </c>
      <c r="N112" s="54">
        <f t="shared" si="9"/>
        <v>0</v>
      </c>
    </row>
    <row r="113" spans="1:14" s="213" customFormat="1" x14ac:dyDescent="0.2">
      <c r="A113" s="211">
        <f>Personalaufwand!B110</f>
        <v>0</v>
      </c>
      <c r="B113" s="211">
        <f>Personalaufwand!C110</f>
        <v>0</v>
      </c>
      <c r="C113" s="211">
        <f>Personalaufwand!D110</f>
        <v>0</v>
      </c>
      <c r="D113" s="211">
        <f>IFERROR(VLOOKUP(C113,Projektteam!$D$13:$G$81,2,FALSE),0)</f>
        <v>0</v>
      </c>
      <c r="E113" s="211">
        <f>IFERROR(VLOOKUP(C113,Projektteam!$D$13:$G$81,4,FALSE),0)</f>
        <v>0</v>
      </c>
      <c r="F113" s="212">
        <f>IFERROR(VLOOKUP(E113,Daten!$A$3:$C$9,2,FALSE),0)</f>
        <v>0</v>
      </c>
      <c r="G113" s="212">
        <f>Personalaufwand!H110</f>
        <v>0</v>
      </c>
      <c r="H113" s="212"/>
      <c r="I113" s="212">
        <f t="shared" si="7"/>
        <v>0</v>
      </c>
      <c r="J113" s="212">
        <f t="shared" si="8"/>
        <v>0</v>
      </c>
      <c r="K113" s="212">
        <f>Personalaufwand!J110</f>
        <v>0</v>
      </c>
      <c r="L113" s="223"/>
      <c r="M113" s="212">
        <f t="shared" si="6"/>
        <v>0</v>
      </c>
      <c r="N113" s="212">
        <f t="shared" si="9"/>
        <v>0</v>
      </c>
    </row>
  </sheetData>
  <sheetProtection sheet="1" formatCells="0" formatRows="0" insertRows="0"/>
  <mergeCells count="6">
    <mergeCell ref="M2:N2"/>
    <mergeCell ref="K13:L13"/>
    <mergeCell ref="M13:N13"/>
    <mergeCell ref="G13:H13"/>
    <mergeCell ref="D7:E7"/>
    <mergeCell ref="I13:J13"/>
  </mergeCells>
  <conditionalFormatting sqref="M2:N2 A7:D7 F16:L16 A6:XFD6 A8:XFD8 F7:XFD7 B3:XFD5 G17:H113 J26:J113 M16:N113 I17:J32 K17:L113 D16:E113 F17:F112">
    <cfRule type="cellIs" dxfId="63" priority="66" operator="equal">
      <formula>0</formula>
    </cfRule>
  </conditionalFormatting>
  <conditionalFormatting sqref="F33 I33:J33">
    <cfRule type="cellIs" dxfId="62" priority="63" operator="equal">
      <formula>0</formula>
    </cfRule>
  </conditionalFormatting>
  <conditionalFormatting sqref="F34:F42 I34:J42">
    <cfRule type="cellIs" dxfId="61" priority="62" operator="equal">
      <formula>0</formula>
    </cfRule>
  </conditionalFormatting>
  <conditionalFormatting sqref="F43 I43:J43">
    <cfRule type="cellIs" dxfId="60" priority="61" operator="equal">
      <formula>0</formula>
    </cfRule>
  </conditionalFormatting>
  <conditionalFormatting sqref="D2:L2 A2:A5 O2:XFD2">
    <cfRule type="cellIs" dxfId="59" priority="53" operator="equal">
      <formula>0</formula>
    </cfRule>
  </conditionalFormatting>
  <conditionalFormatting sqref="F42:F46 I42:J46">
    <cfRule type="cellIs" dxfId="58" priority="52" operator="equal">
      <formula>0</formula>
    </cfRule>
  </conditionalFormatting>
  <conditionalFormatting sqref="F47 I47:J47">
    <cfRule type="cellIs" dxfId="57" priority="51" operator="equal">
      <formula>0</formula>
    </cfRule>
  </conditionalFormatting>
  <conditionalFormatting sqref="F48 F110:F112 I110:J112 I48:J48">
    <cfRule type="cellIs" dxfId="56" priority="50" operator="equal">
      <formula>0</formula>
    </cfRule>
  </conditionalFormatting>
  <conditionalFormatting sqref="F113 I113:J113">
    <cfRule type="cellIs" dxfId="55" priority="49" operator="equal">
      <formula>0</formula>
    </cfRule>
  </conditionalFormatting>
  <conditionalFormatting sqref="F57 I57:J57">
    <cfRule type="cellIs" dxfId="54" priority="40" operator="equal">
      <formula>0</formula>
    </cfRule>
  </conditionalFormatting>
  <conditionalFormatting sqref="F58:F62 F73:F75 F86 I86:J86 I73:J75 I58:J62">
    <cfRule type="cellIs" dxfId="53" priority="39" operator="equal">
      <formula>0</formula>
    </cfRule>
  </conditionalFormatting>
  <conditionalFormatting sqref="F109 I109:J109">
    <cfRule type="cellIs" dxfId="52" priority="43" operator="equal">
      <formula>0</formula>
    </cfRule>
  </conditionalFormatting>
  <conditionalFormatting sqref="F84 I84:J84">
    <cfRule type="cellIs" dxfId="51" priority="22" operator="equal">
      <formula>0</formula>
    </cfRule>
  </conditionalFormatting>
  <conditionalFormatting sqref="F49:F56 I49:J56">
    <cfRule type="cellIs" dxfId="50" priority="41" operator="equal">
      <formula>0</formula>
    </cfRule>
  </conditionalFormatting>
  <conditionalFormatting sqref="F86:F87 F108 I108:J108 I86:J87">
    <cfRule type="cellIs" dxfId="49" priority="32" operator="equal">
      <formula>0</formula>
    </cfRule>
  </conditionalFormatting>
  <conditionalFormatting sqref="F71 I71:J71">
    <cfRule type="cellIs" dxfId="48" priority="29" operator="equal">
      <formula>0</formula>
    </cfRule>
  </conditionalFormatting>
  <conditionalFormatting sqref="F85 I85:J85">
    <cfRule type="cellIs" dxfId="47" priority="21" operator="equal">
      <formula>0</formula>
    </cfRule>
  </conditionalFormatting>
  <conditionalFormatting sqref="F87 I87:J87">
    <cfRule type="cellIs" dxfId="46" priority="38" operator="equal">
      <formula>0</formula>
    </cfRule>
  </conditionalFormatting>
  <conditionalFormatting sqref="F72 I72:J72">
    <cfRule type="cellIs" dxfId="45" priority="28" operator="equal">
      <formula>0</formula>
    </cfRule>
  </conditionalFormatting>
  <conditionalFormatting sqref="F63:F70 I63:J70">
    <cfRule type="cellIs" dxfId="44" priority="30" operator="equal">
      <formula>0</formula>
    </cfRule>
  </conditionalFormatting>
  <conditionalFormatting sqref="F92 I92:J92">
    <cfRule type="cellIs" dxfId="43" priority="15" operator="equal">
      <formula>0</formula>
    </cfRule>
  </conditionalFormatting>
  <conditionalFormatting sqref="F93:F97 I93:J97">
    <cfRule type="cellIs" dxfId="42" priority="14" operator="equal">
      <formula>0</formula>
    </cfRule>
  </conditionalFormatting>
  <conditionalFormatting sqref="F88:F91 I88:J91">
    <cfRule type="cellIs" dxfId="41" priority="16" operator="equal">
      <formula>0</formula>
    </cfRule>
  </conditionalFormatting>
  <conditionalFormatting sqref="F106 I106:J106">
    <cfRule type="cellIs" dxfId="40" priority="8" operator="equal">
      <formula>0</formula>
    </cfRule>
  </conditionalFormatting>
  <conditionalFormatting sqref="F107 I107:J107">
    <cfRule type="cellIs" dxfId="39" priority="7" operator="equal">
      <formula>0</formula>
    </cfRule>
  </conditionalFormatting>
  <conditionalFormatting sqref="F76:F83 I76:J83">
    <cfRule type="cellIs" dxfId="38" priority="23" operator="equal">
      <formula>0</formula>
    </cfRule>
  </conditionalFormatting>
  <conditionalFormatting sqref="F98:F105 I98:J105">
    <cfRule type="cellIs" dxfId="37" priority="9" operator="equal">
      <formula>0</formula>
    </cfRule>
  </conditionalFormatting>
  <conditionalFormatting sqref="A16:N113">
    <cfRule type="cellIs" dxfId="36" priority="1" operator="equal">
      <formula>0</formula>
    </cfRule>
  </conditionalFormatting>
  <dataValidations count="1">
    <dataValidation allowBlank="1" sqref="B16:N113" xr:uid="{CF2747B8-D965-487A-A232-C24554C0974A}"/>
  </dataValidations>
  <pageMargins left="0.70866141732283472" right="0.51181102362204722" top="0.74803149606299213" bottom="0.74803149606299213" header="0.31496062992125984" footer="0.31496062992125984"/>
  <pageSetup paperSize="9" scale="70" fitToHeight="0" orientation="landscape" r:id="rId1"/>
  <ignoredErrors>
    <ignoredError sqref="K16:K25 B17:C20 B21:C25 I16:I25 B16:C16 K26:K113 B113:G113 I26:I113 A16:A112 G16 G17:G20 G21:G25 B26:C112 G26:G112" unlockedFormula="1"/>
  </ignoredErrors>
  <extLst>
    <ext xmlns:x14="http://schemas.microsoft.com/office/spreadsheetml/2009/9/main" uri="{CCE6A557-97BC-4b89-ADB6-D9C93CAAB3DF}">
      <x14:dataValidations xmlns:xm="http://schemas.microsoft.com/office/excel/2006/main" count="1">
        <x14:dataValidation type="list" xr:uid="{DE33CB6F-1171-495B-ACF7-31A0D852917D}">
          <x14:formula1>
            <xm:f>Arbeitspakete!$E$11:$E$26</xm:f>
          </x14:formula1>
          <xm:sqref>A16:A113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7790-61FB-4FC2-93A7-82F5048A7C9E}">
  <sheetPr>
    <tabColor theme="4" tint="0.59999389629810485"/>
    <pageSetUpPr fitToPage="1"/>
  </sheetPr>
  <dimension ref="A2:M127"/>
  <sheetViews>
    <sheetView showGridLines="0" zoomScaleNormal="100" zoomScaleSheetLayoutView="100" workbookViewId="0">
      <selection activeCell="A16" sqref="A16"/>
    </sheetView>
  </sheetViews>
  <sheetFormatPr baseColWidth="10" defaultColWidth="11.42578125" defaultRowHeight="12.75" x14ac:dyDescent="0.2"/>
  <cols>
    <col min="1" max="1" width="25.7109375" style="3" customWidth="1"/>
    <col min="2" max="2" width="39.42578125" style="3" customWidth="1"/>
    <col min="3" max="3" width="25.7109375" style="3" customWidth="1"/>
    <col min="4" max="12" width="8.7109375" style="3" customWidth="1"/>
    <col min="13" max="16384" width="11.42578125" style="3"/>
  </cols>
  <sheetData>
    <row r="2" spans="1:13" s="29" customFormat="1" x14ac:dyDescent="0.2">
      <c r="A2" s="28" t="s">
        <v>28</v>
      </c>
      <c r="K2" s="241">
        <f>Hinweise!B8</f>
        <v>0</v>
      </c>
      <c r="L2" s="241"/>
      <c r="M2" s="37"/>
    </row>
    <row r="3" spans="1:13" s="29" customFormat="1" x14ac:dyDescent="0.2">
      <c r="A3" s="29" t="s">
        <v>27</v>
      </c>
    </row>
    <row r="4" spans="1:13" s="29" customFormat="1" x14ac:dyDescent="0.2"/>
    <row r="5" spans="1:13" s="29" customFormat="1" x14ac:dyDescent="0.2">
      <c r="A5" s="29" t="str">
        <f>"Projekt: "&amp;Hinweise!B7</f>
        <v xml:space="preserve">Projekt: </v>
      </c>
    </row>
    <row r="6" spans="1:13" s="29" customFormat="1" x14ac:dyDescent="0.2"/>
    <row r="7" spans="1:13" s="29" customFormat="1" x14ac:dyDescent="0.2">
      <c r="A7" s="206" t="s">
        <v>108</v>
      </c>
      <c r="B7" s="208"/>
      <c r="C7" s="33" t="s">
        <v>77</v>
      </c>
      <c r="D7" s="264"/>
      <c r="E7" s="266"/>
      <c r="F7" s="266"/>
      <c r="G7" s="266"/>
      <c r="H7" s="265"/>
    </row>
    <row r="8" spans="1:13" s="29" customFormat="1" x14ac:dyDescent="0.2"/>
    <row r="9" spans="1:13" s="29" customFormat="1" x14ac:dyDescent="0.2">
      <c r="A9" s="28" t="s">
        <v>20</v>
      </c>
    </row>
    <row r="10" spans="1:13" s="29" customFormat="1" x14ac:dyDescent="0.2">
      <c r="A10" s="179" t="s">
        <v>83</v>
      </c>
      <c r="B10" s="41"/>
      <c r="C10" s="41"/>
      <c r="D10" s="41"/>
      <c r="E10" s="41"/>
      <c r="F10" s="41"/>
      <c r="G10" s="41"/>
      <c r="H10" s="41"/>
      <c r="I10" s="41"/>
      <c r="J10" s="41"/>
      <c r="K10" s="41"/>
      <c r="L10" s="41"/>
    </row>
    <row r="11" spans="1:13" s="29" customFormat="1" x14ac:dyDescent="0.2">
      <c r="A11" s="179" t="s">
        <v>93</v>
      </c>
      <c r="B11" s="41"/>
      <c r="C11" s="41"/>
      <c r="D11" s="41"/>
      <c r="E11" s="41"/>
      <c r="F11" s="41"/>
      <c r="G11" s="41"/>
      <c r="H11" s="41"/>
      <c r="I11" s="41"/>
      <c r="J11" s="41"/>
      <c r="K11" s="41"/>
      <c r="L11" s="41"/>
    </row>
    <row r="12" spans="1:13" s="29" customFormat="1" x14ac:dyDescent="0.2"/>
    <row r="13" spans="1:13" ht="30" customHeight="1" x14ac:dyDescent="0.2">
      <c r="A13" s="67" t="s">
        <v>8</v>
      </c>
      <c r="B13" s="67" t="s">
        <v>14</v>
      </c>
      <c r="C13" s="67" t="s">
        <v>0</v>
      </c>
      <c r="D13" s="209" t="s">
        <v>12</v>
      </c>
      <c r="E13" s="262" t="s">
        <v>15</v>
      </c>
      <c r="F13" s="263"/>
      <c r="G13" s="262" t="s">
        <v>85</v>
      </c>
      <c r="H13" s="263"/>
      <c r="I13" s="239" t="s">
        <v>78</v>
      </c>
      <c r="J13" s="239"/>
      <c r="K13" s="262" t="s">
        <v>79</v>
      </c>
      <c r="L13" s="263"/>
    </row>
    <row r="14" spans="1:13" ht="15" customHeight="1" x14ac:dyDescent="0.2">
      <c r="A14" s="68"/>
      <c r="B14" s="68"/>
      <c r="C14" s="68"/>
      <c r="D14" s="69"/>
      <c r="E14" s="195" t="s">
        <v>63</v>
      </c>
      <c r="F14" s="195" t="s">
        <v>64</v>
      </c>
      <c r="G14" s="195" t="s">
        <v>63</v>
      </c>
      <c r="H14" s="195" t="s">
        <v>64</v>
      </c>
      <c r="I14" s="196" t="s">
        <v>63</v>
      </c>
      <c r="J14" s="196" t="s">
        <v>64</v>
      </c>
      <c r="K14" s="195" t="s">
        <v>63</v>
      </c>
      <c r="L14" s="195" t="s">
        <v>64</v>
      </c>
    </row>
    <row r="15" spans="1:13" s="104" customFormat="1" ht="15" customHeight="1" x14ac:dyDescent="0.2">
      <c r="A15" s="57" t="s">
        <v>21</v>
      </c>
      <c r="B15" s="58"/>
      <c r="C15" s="58"/>
      <c r="D15" s="58"/>
      <c r="E15" s="58"/>
      <c r="F15" s="58"/>
      <c r="G15" s="59">
        <f>SUM(G16:G115)</f>
        <v>0</v>
      </c>
      <c r="H15" s="59">
        <f t="shared" ref="H15:L15" si="0">SUM(H16:H115)</f>
        <v>0</v>
      </c>
      <c r="I15" s="59">
        <f t="shared" si="0"/>
        <v>0</v>
      </c>
      <c r="J15" s="59">
        <f t="shared" si="0"/>
        <v>0</v>
      </c>
      <c r="K15" s="59">
        <f t="shared" si="0"/>
        <v>0</v>
      </c>
      <c r="L15" s="59">
        <f t="shared" si="0"/>
        <v>0</v>
      </c>
    </row>
    <row r="16" spans="1:13" x14ac:dyDescent="0.2">
      <c r="A16" s="52">
        <f>Materialaufwand!B13</f>
        <v>0</v>
      </c>
      <c r="B16" s="52">
        <f>Materialaufwand!C13</f>
        <v>0</v>
      </c>
      <c r="C16" s="52">
        <f>Materialaufwand!D13</f>
        <v>0</v>
      </c>
      <c r="D16" s="64">
        <f>Materialaufwand!E13</f>
        <v>0</v>
      </c>
      <c r="E16" s="175">
        <f>Materialaufwand!F13</f>
        <v>0</v>
      </c>
      <c r="F16" s="65"/>
      <c r="G16" s="66">
        <f>Materialaufwand!G13</f>
        <v>0</v>
      </c>
      <c r="H16" s="64"/>
      <c r="I16" s="173">
        <f>Materialaufwand!H13</f>
        <v>0</v>
      </c>
      <c r="J16" s="55"/>
      <c r="K16" s="54">
        <f>Materialaufwand!J13</f>
        <v>0</v>
      </c>
      <c r="L16" s="54">
        <f>H16-J16</f>
        <v>0</v>
      </c>
    </row>
    <row r="17" spans="1:12" x14ac:dyDescent="0.2">
      <c r="A17" s="52">
        <f>Materialaufwand!B14</f>
        <v>0</v>
      </c>
      <c r="B17" s="52">
        <f>Materialaufwand!C14</f>
        <v>0</v>
      </c>
      <c r="C17" s="52">
        <f>Materialaufwand!D14</f>
        <v>0</v>
      </c>
      <c r="D17" s="64">
        <f>Materialaufwand!E14</f>
        <v>0</v>
      </c>
      <c r="E17" s="175">
        <f>Materialaufwand!F14</f>
        <v>0</v>
      </c>
      <c r="F17" s="64"/>
      <c r="G17" s="66">
        <f>Materialaufwand!G14</f>
        <v>0</v>
      </c>
      <c r="H17" s="64"/>
      <c r="I17" s="173">
        <f>Materialaufwand!H14</f>
        <v>0</v>
      </c>
      <c r="J17" s="55"/>
      <c r="K17" s="54">
        <f>Materialaufwand!J14</f>
        <v>0</v>
      </c>
      <c r="L17" s="54">
        <f t="shared" ref="L17:L80" si="1">H17-J17</f>
        <v>0</v>
      </c>
    </row>
    <row r="18" spans="1:12" x14ac:dyDescent="0.2">
      <c r="A18" s="52">
        <f>Materialaufwand!B15</f>
        <v>0</v>
      </c>
      <c r="B18" s="52">
        <f>Materialaufwand!C15</f>
        <v>0</v>
      </c>
      <c r="C18" s="52">
        <f>Materialaufwand!D15</f>
        <v>0</v>
      </c>
      <c r="D18" s="64">
        <f>Materialaufwand!E15</f>
        <v>0</v>
      </c>
      <c r="E18" s="175">
        <f>Materialaufwand!F15</f>
        <v>0</v>
      </c>
      <c r="F18" s="64"/>
      <c r="G18" s="66">
        <f>Materialaufwand!G15</f>
        <v>0</v>
      </c>
      <c r="H18" s="64"/>
      <c r="I18" s="173">
        <f>Materialaufwand!H15</f>
        <v>0</v>
      </c>
      <c r="J18" s="55"/>
      <c r="K18" s="54">
        <f>Materialaufwand!J15</f>
        <v>0</v>
      </c>
      <c r="L18" s="54">
        <f t="shared" si="1"/>
        <v>0</v>
      </c>
    </row>
    <row r="19" spans="1:12" x14ac:dyDescent="0.2">
      <c r="A19" s="52">
        <f>Materialaufwand!B16</f>
        <v>0</v>
      </c>
      <c r="B19" s="52">
        <f>Materialaufwand!C16</f>
        <v>0</v>
      </c>
      <c r="C19" s="52">
        <f>Materialaufwand!D16</f>
        <v>0</v>
      </c>
      <c r="D19" s="64">
        <f>Materialaufwand!E16</f>
        <v>0</v>
      </c>
      <c r="E19" s="175">
        <f>Materialaufwand!F16</f>
        <v>0</v>
      </c>
      <c r="F19" s="64"/>
      <c r="G19" s="66">
        <f>Materialaufwand!G16</f>
        <v>0</v>
      </c>
      <c r="H19" s="64"/>
      <c r="I19" s="173">
        <f>Materialaufwand!H16</f>
        <v>0</v>
      </c>
      <c r="J19" s="55"/>
      <c r="K19" s="54">
        <f>Materialaufwand!J16</f>
        <v>0</v>
      </c>
      <c r="L19" s="54">
        <f t="shared" si="1"/>
        <v>0</v>
      </c>
    </row>
    <row r="20" spans="1:12" x14ac:dyDescent="0.2">
      <c r="A20" s="52">
        <f>Materialaufwand!B17</f>
        <v>0</v>
      </c>
      <c r="B20" s="52">
        <f>Materialaufwand!C17</f>
        <v>0</v>
      </c>
      <c r="C20" s="52">
        <f>Materialaufwand!D17</f>
        <v>0</v>
      </c>
      <c r="D20" s="64">
        <f>Materialaufwand!E17</f>
        <v>0</v>
      </c>
      <c r="E20" s="175">
        <f>Materialaufwand!F17</f>
        <v>0</v>
      </c>
      <c r="F20" s="64"/>
      <c r="G20" s="66">
        <f>Materialaufwand!G17</f>
        <v>0</v>
      </c>
      <c r="H20" s="64"/>
      <c r="I20" s="173">
        <f>Materialaufwand!H17</f>
        <v>0</v>
      </c>
      <c r="J20" s="55"/>
      <c r="K20" s="54">
        <f>Materialaufwand!J17</f>
        <v>0</v>
      </c>
      <c r="L20" s="54">
        <f t="shared" si="1"/>
        <v>0</v>
      </c>
    </row>
    <row r="21" spans="1:12" x14ac:dyDescent="0.2">
      <c r="A21" s="52">
        <f>Materialaufwand!B18</f>
        <v>0</v>
      </c>
      <c r="B21" s="52">
        <f>Materialaufwand!C18</f>
        <v>0</v>
      </c>
      <c r="C21" s="52">
        <f>Materialaufwand!D18</f>
        <v>0</v>
      </c>
      <c r="D21" s="64">
        <f>Materialaufwand!E18</f>
        <v>0</v>
      </c>
      <c r="E21" s="175">
        <f>Materialaufwand!F18</f>
        <v>0</v>
      </c>
      <c r="F21" s="64"/>
      <c r="G21" s="66">
        <f>Materialaufwand!G18</f>
        <v>0</v>
      </c>
      <c r="H21" s="64"/>
      <c r="I21" s="173">
        <f>Materialaufwand!H18</f>
        <v>0</v>
      </c>
      <c r="J21" s="55"/>
      <c r="K21" s="54">
        <f>Materialaufwand!J18</f>
        <v>0</v>
      </c>
      <c r="L21" s="54">
        <f t="shared" si="1"/>
        <v>0</v>
      </c>
    </row>
    <row r="22" spans="1:12" x14ac:dyDescent="0.2">
      <c r="A22" s="52">
        <f>Materialaufwand!B19</f>
        <v>0</v>
      </c>
      <c r="B22" s="52">
        <f>Materialaufwand!C19</f>
        <v>0</v>
      </c>
      <c r="C22" s="52">
        <f>Materialaufwand!D19</f>
        <v>0</v>
      </c>
      <c r="D22" s="64">
        <f>Materialaufwand!E19</f>
        <v>0</v>
      </c>
      <c r="E22" s="175">
        <f>Materialaufwand!F19</f>
        <v>0</v>
      </c>
      <c r="F22" s="64"/>
      <c r="G22" s="66">
        <f>Materialaufwand!G19</f>
        <v>0</v>
      </c>
      <c r="H22" s="64"/>
      <c r="I22" s="173">
        <f>Materialaufwand!H19</f>
        <v>0</v>
      </c>
      <c r="J22" s="55"/>
      <c r="K22" s="54">
        <f>Materialaufwand!J19</f>
        <v>0</v>
      </c>
      <c r="L22" s="54">
        <f t="shared" si="1"/>
        <v>0</v>
      </c>
    </row>
    <row r="23" spans="1:12" x14ac:dyDescent="0.2">
      <c r="A23" s="52">
        <f>Materialaufwand!B20</f>
        <v>0</v>
      </c>
      <c r="B23" s="52">
        <f>Materialaufwand!C20</f>
        <v>0</v>
      </c>
      <c r="C23" s="52">
        <f>Materialaufwand!D20</f>
        <v>0</v>
      </c>
      <c r="D23" s="64">
        <f>Materialaufwand!E20</f>
        <v>0</v>
      </c>
      <c r="E23" s="175">
        <f>Materialaufwand!F20</f>
        <v>0</v>
      </c>
      <c r="F23" s="64"/>
      <c r="G23" s="66">
        <f>Materialaufwand!G20</f>
        <v>0</v>
      </c>
      <c r="H23" s="64"/>
      <c r="I23" s="173">
        <f>Materialaufwand!H20</f>
        <v>0</v>
      </c>
      <c r="J23" s="55"/>
      <c r="K23" s="54">
        <f>Materialaufwand!J20</f>
        <v>0</v>
      </c>
      <c r="L23" s="54">
        <f t="shared" si="1"/>
        <v>0</v>
      </c>
    </row>
    <row r="24" spans="1:12" x14ac:dyDescent="0.2">
      <c r="A24" s="52">
        <f>Materialaufwand!B21</f>
        <v>0</v>
      </c>
      <c r="B24" s="52">
        <f>Materialaufwand!C21</f>
        <v>0</v>
      </c>
      <c r="C24" s="52">
        <f>Materialaufwand!D21</f>
        <v>0</v>
      </c>
      <c r="D24" s="64">
        <f>Materialaufwand!E21</f>
        <v>0</v>
      </c>
      <c r="E24" s="175">
        <f>Materialaufwand!F21</f>
        <v>0</v>
      </c>
      <c r="F24" s="64"/>
      <c r="G24" s="66">
        <f>Materialaufwand!G21</f>
        <v>0</v>
      </c>
      <c r="H24" s="64"/>
      <c r="I24" s="173">
        <f>Materialaufwand!H21</f>
        <v>0</v>
      </c>
      <c r="J24" s="55"/>
      <c r="K24" s="54">
        <f>Materialaufwand!J21</f>
        <v>0</v>
      </c>
      <c r="L24" s="54">
        <f t="shared" si="1"/>
        <v>0</v>
      </c>
    </row>
    <row r="25" spans="1:12" x14ac:dyDescent="0.2">
      <c r="A25" s="52">
        <f>Materialaufwand!B22</f>
        <v>0</v>
      </c>
      <c r="B25" s="52">
        <f>Materialaufwand!C22</f>
        <v>0</v>
      </c>
      <c r="C25" s="52">
        <f>Materialaufwand!D22</f>
        <v>0</v>
      </c>
      <c r="D25" s="64">
        <f>Materialaufwand!E22</f>
        <v>0</v>
      </c>
      <c r="E25" s="175">
        <f>Materialaufwand!F22</f>
        <v>0</v>
      </c>
      <c r="F25" s="64"/>
      <c r="G25" s="66">
        <f>Materialaufwand!G22</f>
        <v>0</v>
      </c>
      <c r="H25" s="64"/>
      <c r="I25" s="173">
        <f>Materialaufwand!H22</f>
        <v>0</v>
      </c>
      <c r="J25" s="55"/>
      <c r="K25" s="54">
        <f>Materialaufwand!J22</f>
        <v>0</v>
      </c>
      <c r="L25" s="54">
        <f t="shared" si="1"/>
        <v>0</v>
      </c>
    </row>
    <row r="26" spans="1:12" x14ac:dyDescent="0.2">
      <c r="A26" s="52">
        <f>Materialaufwand!B23</f>
        <v>0</v>
      </c>
      <c r="B26" s="52">
        <f>Materialaufwand!C23</f>
        <v>0</v>
      </c>
      <c r="C26" s="52">
        <f>Materialaufwand!D23</f>
        <v>0</v>
      </c>
      <c r="D26" s="64">
        <f>Materialaufwand!E23</f>
        <v>0</v>
      </c>
      <c r="E26" s="175">
        <f>Materialaufwand!F23</f>
        <v>0</v>
      </c>
      <c r="F26" s="65"/>
      <c r="G26" s="66">
        <f>Materialaufwand!G23</f>
        <v>0</v>
      </c>
      <c r="H26" s="64"/>
      <c r="I26" s="173">
        <f>Materialaufwand!H23</f>
        <v>0</v>
      </c>
      <c r="J26" s="55"/>
      <c r="K26" s="54">
        <f>Materialaufwand!J23</f>
        <v>0</v>
      </c>
      <c r="L26" s="54">
        <f t="shared" si="1"/>
        <v>0</v>
      </c>
    </row>
    <row r="27" spans="1:12" x14ac:dyDescent="0.2">
      <c r="A27" s="52">
        <f>Materialaufwand!B24</f>
        <v>0</v>
      </c>
      <c r="B27" s="52">
        <f>Materialaufwand!C24</f>
        <v>0</v>
      </c>
      <c r="C27" s="52">
        <f>Materialaufwand!D24</f>
        <v>0</v>
      </c>
      <c r="D27" s="64">
        <f>Materialaufwand!E24</f>
        <v>0</v>
      </c>
      <c r="E27" s="175">
        <f>Materialaufwand!F24</f>
        <v>0</v>
      </c>
      <c r="F27" s="64"/>
      <c r="G27" s="66">
        <f>Materialaufwand!G24</f>
        <v>0</v>
      </c>
      <c r="H27" s="64"/>
      <c r="I27" s="173">
        <f>Materialaufwand!H24</f>
        <v>0</v>
      </c>
      <c r="J27" s="55"/>
      <c r="K27" s="54">
        <f>Materialaufwand!J24</f>
        <v>0</v>
      </c>
      <c r="L27" s="54">
        <f t="shared" si="1"/>
        <v>0</v>
      </c>
    </row>
    <row r="28" spans="1:12" x14ac:dyDescent="0.2">
      <c r="A28" s="52">
        <f>Materialaufwand!B25</f>
        <v>0</v>
      </c>
      <c r="B28" s="52">
        <f>Materialaufwand!C25</f>
        <v>0</v>
      </c>
      <c r="C28" s="52">
        <f>Materialaufwand!D25</f>
        <v>0</v>
      </c>
      <c r="D28" s="64">
        <f>Materialaufwand!E25</f>
        <v>0</v>
      </c>
      <c r="E28" s="175">
        <f>Materialaufwand!F25</f>
        <v>0</v>
      </c>
      <c r="F28" s="64"/>
      <c r="G28" s="66">
        <f>Materialaufwand!G25</f>
        <v>0</v>
      </c>
      <c r="H28" s="64"/>
      <c r="I28" s="173">
        <f>Materialaufwand!H25</f>
        <v>0</v>
      </c>
      <c r="J28" s="55"/>
      <c r="K28" s="54">
        <f>Materialaufwand!J25</f>
        <v>0</v>
      </c>
      <c r="L28" s="54">
        <f t="shared" si="1"/>
        <v>0</v>
      </c>
    </row>
    <row r="29" spans="1:12" x14ac:dyDescent="0.2">
      <c r="A29" s="52">
        <f>Materialaufwand!B26</f>
        <v>0</v>
      </c>
      <c r="B29" s="52">
        <f>Materialaufwand!C26</f>
        <v>0</v>
      </c>
      <c r="C29" s="52">
        <f>Materialaufwand!D26</f>
        <v>0</v>
      </c>
      <c r="D29" s="64">
        <f>Materialaufwand!E26</f>
        <v>0</v>
      </c>
      <c r="E29" s="175">
        <f>Materialaufwand!F26</f>
        <v>0</v>
      </c>
      <c r="F29" s="64"/>
      <c r="G29" s="66">
        <f>Materialaufwand!G26</f>
        <v>0</v>
      </c>
      <c r="H29" s="64"/>
      <c r="I29" s="173">
        <f>Materialaufwand!H26</f>
        <v>0</v>
      </c>
      <c r="J29" s="55"/>
      <c r="K29" s="54">
        <f>Materialaufwand!J26</f>
        <v>0</v>
      </c>
      <c r="L29" s="54">
        <f t="shared" si="1"/>
        <v>0</v>
      </c>
    </row>
    <row r="30" spans="1:12" x14ac:dyDescent="0.2">
      <c r="A30" s="52">
        <f>Materialaufwand!B27</f>
        <v>0</v>
      </c>
      <c r="B30" s="52">
        <f>Materialaufwand!C27</f>
        <v>0</v>
      </c>
      <c r="C30" s="52">
        <f>Materialaufwand!D27</f>
        <v>0</v>
      </c>
      <c r="D30" s="64">
        <f>Materialaufwand!E27</f>
        <v>0</v>
      </c>
      <c r="E30" s="175">
        <f>Materialaufwand!F27</f>
        <v>0</v>
      </c>
      <c r="F30" s="64"/>
      <c r="G30" s="66">
        <f>Materialaufwand!G27</f>
        <v>0</v>
      </c>
      <c r="H30" s="64"/>
      <c r="I30" s="173">
        <f>Materialaufwand!H27</f>
        <v>0</v>
      </c>
      <c r="J30" s="55"/>
      <c r="K30" s="54">
        <f>Materialaufwand!J27</f>
        <v>0</v>
      </c>
      <c r="L30" s="54">
        <f t="shared" si="1"/>
        <v>0</v>
      </c>
    </row>
    <row r="31" spans="1:12" x14ac:dyDescent="0.2">
      <c r="A31" s="52">
        <f>Materialaufwand!B28</f>
        <v>0</v>
      </c>
      <c r="B31" s="52">
        <f>Materialaufwand!C28</f>
        <v>0</v>
      </c>
      <c r="C31" s="52">
        <f>Materialaufwand!D28</f>
        <v>0</v>
      </c>
      <c r="D31" s="64">
        <f>Materialaufwand!E28</f>
        <v>0</v>
      </c>
      <c r="E31" s="175">
        <f>Materialaufwand!F28</f>
        <v>0</v>
      </c>
      <c r="F31" s="64"/>
      <c r="G31" s="66">
        <f>Materialaufwand!G28</f>
        <v>0</v>
      </c>
      <c r="H31" s="64"/>
      <c r="I31" s="173">
        <f>Materialaufwand!H28</f>
        <v>0</v>
      </c>
      <c r="J31" s="55"/>
      <c r="K31" s="54">
        <f>Materialaufwand!J28</f>
        <v>0</v>
      </c>
      <c r="L31" s="54">
        <f t="shared" si="1"/>
        <v>0</v>
      </c>
    </row>
    <row r="32" spans="1:12" x14ac:dyDescent="0.2">
      <c r="A32" s="52">
        <f>Materialaufwand!B29</f>
        <v>0</v>
      </c>
      <c r="B32" s="52">
        <f>Materialaufwand!C29</f>
        <v>0</v>
      </c>
      <c r="C32" s="52">
        <f>Materialaufwand!D29</f>
        <v>0</v>
      </c>
      <c r="D32" s="64">
        <f>Materialaufwand!E29</f>
        <v>0</v>
      </c>
      <c r="E32" s="175">
        <f>Materialaufwand!F29</f>
        <v>0</v>
      </c>
      <c r="F32" s="64"/>
      <c r="G32" s="66">
        <f>Materialaufwand!G29</f>
        <v>0</v>
      </c>
      <c r="H32" s="64"/>
      <c r="I32" s="173">
        <f>Materialaufwand!H29</f>
        <v>0</v>
      </c>
      <c r="J32" s="55"/>
      <c r="K32" s="54">
        <f>Materialaufwand!J29</f>
        <v>0</v>
      </c>
      <c r="L32" s="54">
        <f t="shared" si="1"/>
        <v>0</v>
      </c>
    </row>
    <row r="33" spans="1:12" x14ac:dyDescent="0.2">
      <c r="A33" s="52">
        <f>Materialaufwand!B30</f>
        <v>0</v>
      </c>
      <c r="B33" s="52">
        <f>Materialaufwand!C30</f>
        <v>0</v>
      </c>
      <c r="C33" s="52">
        <f>Materialaufwand!D30</f>
        <v>0</v>
      </c>
      <c r="D33" s="64">
        <f>Materialaufwand!E30</f>
        <v>0</v>
      </c>
      <c r="E33" s="175">
        <f>Materialaufwand!F30</f>
        <v>0</v>
      </c>
      <c r="F33" s="64"/>
      <c r="G33" s="66">
        <f>Materialaufwand!G30</f>
        <v>0</v>
      </c>
      <c r="H33" s="64"/>
      <c r="I33" s="173">
        <f>Materialaufwand!H30</f>
        <v>0</v>
      </c>
      <c r="J33" s="55"/>
      <c r="K33" s="54">
        <f>Materialaufwand!J30</f>
        <v>0</v>
      </c>
      <c r="L33" s="54">
        <f t="shared" si="1"/>
        <v>0</v>
      </c>
    </row>
    <row r="34" spans="1:12" x14ac:dyDescent="0.2">
      <c r="A34" s="52">
        <f>Materialaufwand!B31</f>
        <v>0</v>
      </c>
      <c r="B34" s="52">
        <f>Materialaufwand!C31</f>
        <v>0</v>
      </c>
      <c r="C34" s="52">
        <f>Materialaufwand!D31</f>
        <v>0</v>
      </c>
      <c r="D34" s="64">
        <f>Materialaufwand!E31</f>
        <v>0</v>
      </c>
      <c r="E34" s="175">
        <f>Materialaufwand!F31</f>
        <v>0</v>
      </c>
      <c r="F34" s="64"/>
      <c r="G34" s="66">
        <f>Materialaufwand!G31</f>
        <v>0</v>
      </c>
      <c r="H34" s="64"/>
      <c r="I34" s="173">
        <f>Materialaufwand!H31</f>
        <v>0</v>
      </c>
      <c r="J34" s="55"/>
      <c r="K34" s="54">
        <f>Materialaufwand!J31</f>
        <v>0</v>
      </c>
      <c r="L34" s="54">
        <f t="shared" si="1"/>
        <v>0</v>
      </c>
    </row>
    <row r="35" spans="1:12" x14ac:dyDescent="0.2">
      <c r="A35" s="52">
        <f>Materialaufwand!B32</f>
        <v>0</v>
      </c>
      <c r="B35" s="52">
        <f>Materialaufwand!C32</f>
        <v>0</v>
      </c>
      <c r="C35" s="52">
        <f>Materialaufwand!D32</f>
        <v>0</v>
      </c>
      <c r="D35" s="64">
        <f>Materialaufwand!E32</f>
        <v>0</v>
      </c>
      <c r="E35" s="175">
        <f>Materialaufwand!F32</f>
        <v>0</v>
      </c>
      <c r="F35" s="64"/>
      <c r="G35" s="66">
        <f>Materialaufwand!G32</f>
        <v>0</v>
      </c>
      <c r="H35" s="64"/>
      <c r="I35" s="173">
        <f>Materialaufwand!H32</f>
        <v>0</v>
      </c>
      <c r="J35" s="55"/>
      <c r="K35" s="54">
        <f>Materialaufwand!J32</f>
        <v>0</v>
      </c>
      <c r="L35" s="54">
        <f t="shared" si="1"/>
        <v>0</v>
      </c>
    </row>
    <row r="36" spans="1:12" x14ac:dyDescent="0.2">
      <c r="A36" s="52">
        <f>Materialaufwand!B33</f>
        <v>0</v>
      </c>
      <c r="B36" s="52">
        <f>Materialaufwand!C33</f>
        <v>0</v>
      </c>
      <c r="C36" s="52">
        <f>Materialaufwand!D33</f>
        <v>0</v>
      </c>
      <c r="D36" s="64">
        <f>Materialaufwand!E33</f>
        <v>0</v>
      </c>
      <c r="E36" s="175">
        <f>Materialaufwand!F33</f>
        <v>0</v>
      </c>
      <c r="F36" s="65"/>
      <c r="G36" s="66">
        <f>Materialaufwand!G33</f>
        <v>0</v>
      </c>
      <c r="H36" s="64"/>
      <c r="I36" s="173">
        <f>Materialaufwand!H33</f>
        <v>0</v>
      </c>
      <c r="J36" s="55"/>
      <c r="K36" s="54">
        <f>Materialaufwand!J33</f>
        <v>0</v>
      </c>
      <c r="L36" s="54">
        <f t="shared" si="1"/>
        <v>0</v>
      </c>
    </row>
    <row r="37" spans="1:12" x14ac:dyDescent="0.2">
      <c r="A37" s="52">
        <f>Materialaufwand!B34</f>
        <v>0</v>
      </c>
      <c r="B37" s="52">
        <f>Materialaufwand!C34</f>
        <v>0</v>
      </c>
      <c r="C37" s="52">
        <f>Materialaufwand!D34</f>
        <v>0</v>
      </c>
      <c r="D37" s="64">
        <f>Materialaufwand!E34</f>
        <v>0</v>
      </c>
      <c r="E37" s="175">
        <f>Materialaufwand!F34</f>
        <v>0</v>
      </c>
      <c r="F37" s="64"/>
      <c r="G37" s="66">
        <f>Materialaufwand!G34</f>
        <v>0</v>
      </c>
      <c r="H37" s="64"/>
      <c r="I37" s="173">
        <f>Materialaufwand!H34</f>
        <v>0</v>
      </c>
      <c r="J37" s="55"/>
      <c r="K37" s="54">
        <f>Materialaufwand!J34</f>
        <v>0</v>
      </c>
      <c r="L37" s="54">
        <f t="shared" si="1"/>
        <v>0</v>
      </c>
    </row>
    <row r="38" spans="1:12" x14ac:dyDescent="0.2">
      <c r="A38" s="52">
        <f>Materialaufwand!B35</f>
        <v>0</v>
      </c>
      <c r="B38" s="52">
        <f>Materialaufwand!C35</f>
        <v>0</v>
      </c>
      <c r="C38" s="52">
        <f>Materialaufwand!D35</f>
        <v>0</v>
      </c>
      <c r="D38" s="64">
        <f>Materialaufwand!E35</f>
        <v>0</v>
      </c>
      <c r="E38" s="175">
        <f>Materialaufwand!F35</f>
        <v>0</v>
      </c>
      <c r="F38" s="64"/>
      <c r="G38" s="66">
        <f>Materialaufwand!G35</f>
        <v>0</v>
      </c>
      <c r="H38" s="64"/>
      <c r="I38" s="173">
        <f>Materialaufwand!H35</f>
        <v>0</v>
      </c>
      <c r="J38" s="55"/>
      <c r="K38" s="54">
        <f>Materialaufwand!J35</f>
        <v>0</v>
      </c>
      <c r="L38" s="54">
        <f t="shared" si="1"/>
        <v>0</v>
      </c>
    </row>
    <row r="39" spans="1:12" x14ac:dyDescent="0.2">
      <c r="A39" s="52">
        <f>Materialaufwand!B36</f>
        <v>0</v>
      </c>
      <c r="B39" s="52">
        <f>Materialaufwand!C36</f>
        <v>0</v>
      </c>
      <c r="C39" s="52">
        <f>Materialaufwand!D36</f>
        <v>0</v>
      </c>
      <c r="D39" s="64">
        <f>Materialaufwand!E36</f>
        <v>0</v>
      </c>
      <c r="E39" s="175">
        <f>Materialaufwand!F36</f>
        <v>0</v>
      </c>
      <c r="F39" s="64"/>
      <c r="G39" s="66">
        <f>Materialaufwand!G36</f>
        <v>0</v>
      </c>
      <c r="H39" s="64"/>
      <c r="I39" s="173">
        <f>Materialaufwand!H36</f>
        <v>0</v>
      </c>
      <c r="J39" s="55"/>
      <c r="K39" s="54">
        <f>Materialaufwand!J36</f>
        <v>0</v>
      </c>
      <c r="L39" s="54">
        <f t="shared" si="1"/>
        <v>0</v>
      </c>
    </row>
    <row r="40" spans="1:12" x14ac:dyDescent="0.2">
      <c r="A40" s="52">
        <f>Materialaufwand!B37</f>
        <v>0</v>
      </c>
      <c r="B40" s="52">
        <f>Materialaufwand!C37</f>
        <v>0</v>
      </c>
      <c r="C40" s="52">
        <f>Materialaufwand!D37</f>
        <v>0</v>
      </c>
      <c r="D40" s="64">
        <f>Materialaufwand!E37</f>
        <v>0</v>
      </c>
      <c r="E40" s="175">
        <f>Materialaufwand!F37</f>
        <v>0</v>
      </c>
      <c r="F40" s="64"/>
      <c r="G40" s="66">
        <f>Materialaufwand!G37</f>
        <v>0</v>
      </c>
      <c r="H40" s="64"/>
      <c r="I40" s="173">
        <f>Materialaufwand!H37</f>
        <v>0</v>
      </c>
      <c r="J40" s="55"/>
      <c r="K40" s="54">
        <f>Materialaufwand!J37</f>
        <v>0</v>
      </c>
      <c r="L40" s="54">
        <f t="shared" si="1"/>
        <v>0</v>
      </c>
    </row>
    <row r="41" spans="1:12" x14ac:dyDescent="0.2">
      <c r="A41" s="52">
        <f>Materialaufwand!B38</f>
        <v>0</v>
      </c>
      <c r="B41" s="52">
        <f>Materialaufwand!C38</f>
        <v>0</v>
      </c>
      <c r="C41" s="52">
        <f>Materialaufwand!D38</f>
        <v>0</v>
      </c>
      <c r="D41" s="64">
        <f>Materialaufwand!E38</f>
        <v>0</v>
      </c>
      <c r="E41" s="175">
        <f>Materialaufwand!F38</f>
        <v>0</v>
      </c>
      <c r="F41" s="64"/>
      <c r="G41" s="66">
        <f>Materialaufwand!G38</f>
        <v>0</v>
      </c>
      <c r="H41" s="64"/>
      <c r="I41" s="173">
        <f>Materialaufwand!H38</f>
        <v>0</v>
      </c>
      <c r="J41" s="55"/>
      <c r="K41" s="54">
        <f>Materialaufwand!J38</f>
        <v>0</v>
      </c>
      <c r="L41" s="54">
        <f t="shared" si="1"/>
        <v>0</v>
      </c>
    </row>
    <row r="42" spans="1:12" x14ac:dyDescent="0.2">
      <c r="A42" s="52">
        <f>Materialaufwand!B39</f>
        <v>0</v>
      </c>
      <c r="B42" s="52">
        <f>Materialaufwand!C39</f>
        <v>0</v>
      </c>
      <c r="C42" s="52">
        <f>Materialaufwand!D39</f>
        <v>0</v>
      </c>
      <c r="D42" s="64">
        <f>Materialaufwand!E39</f>
        <v>0</v>
      </c>
      <c r="E42" s="175">
        <f>Materialaufwand!F39</f>
        <v>0</v>
      </c>
      <c r="F42" s="64"/>
      <c r="G42" s="66">
        <f>Materialaufwand!G39</f>
        <v>0</v>
      </c>
      <c r="H42" s="64"/>
      <c r="I42" s="173">
        <f>Materialaufwand!H39</f>
        <v>0</v>
      </c>
      <c r="J42" s="55"/>
      <c r="K42" s="54">
        <f>Materialaufwand!J39</f>
        <v>0</v>
      </c>
      <c r="L42" s="54">
        <f t="shared" si="1"/>
        <v>0</v>
      </c>
    </row>
    <row r="43" spans="1:12" x14ac:dyDescent="0.2">
      <c r="A43" s="52">
        <f>Materialaufwand!B40</f>
        <v>0</v>
      </c>
      <c r="B43" s="52">
        <f>Materialaufwand!C40</f>
        <v>0</v>
      </c>
      <c r="C43" s="52">
        <f>Materialaufwand!D40</f>
        <v>0</v>
      </c>
      <c r="D43" s="64">
        <f>Materialaufwand!E40</f>
        <v>0</v>
      </c>
      <c r="E43" s="175">
        <f>Materialaufwand!F40</f>
        <v>0</v>
      </c>
      <c r="F43" s="65"/>
      <c r="G43" s="66">
        <f>Materialaufwand!G40</f>
        <v>0</v>
      </c>
      <c r="H43" s="64"/>
      <c r="I43" s="173">
        <f>Materialaufwand!H40</f>
        <v>0</v>
      </c>
      <c r="J43" s="55"/>
      <c r="K43" s="54">
        <f>Materialaufwand!J40</f>
        <v>0</v>
      </c>
      <c r="L43" s="54">
        <f t="shared" si="1"/>
        <v>0</v>
      </c>
    </row>
    <row r="44" spans="1:12" x14ac:dyDescent="0.2">
      <c r="A44" s="52">
        <f>Materialaufwand!B41</f>
        <v>0</v>
      </c>
      <c r="B44" s="52">
        <f>Materialaufwand!C41</f>
        <v>0</v>
      </c>
      <c r="C44" s="52">
        <f>Materialaufwand!D41</f>
        <v>0</v>
      </c>
      <c r="D44" s="64">
        <f>Materialaufwand!E41</f>
        <v>0</v>
      </c>
      <c r="E44" s="175">
        <f>Materialaufwand!F41</f>
        <v>0</v>
      </c>
      <c r="F44" s="64"/>
      <c r="G44" s="66">
        <f>Materialaufwand!G41</f>
        <v>0</v>
      </c>
      <c r="H44" s="64"/>
      <c r="I44" s="173">
        <f>Materialaufwand!H41</f>
        <v>0</v>
      </c>
      <c r="J44" s="55"/>
      <c r="K44" s="54">
        <f>Materialaufwand!J41</f>
        <v>0</v>
      </c>
      <c r="L44" s="54">
        <f t="shared" si="1"/>
        <v>0</v>
      </c>
    </row>
    <row r="45" spans="1:12" x14ac:dyDescent="0.2">
      <c r="A45" s="52">
        <f>Materialaufwand!B42</f>
        <v>0</v>
      </c>
      <c r="B45" s="52">
        <f>Materialaufwand!C42</f>
        <v>0</v>
      </c>
      <c r="C45" s="52">
        <f>Materialaufwand!D42</f>
        <v>0</v>
      </c>
      <c r="D45" s="64">
        <f>Materialaufwand!E42</f>
        <v>0</v>
      </c>
      <c r="E45" s="175">
        <f>Materialaufwand!F42</f>
        <v>0</v>
      </c>
      <c r="F45" s="64"/>
      <c r="G45" s="66">
        <f>Materialaufwand!G42</f>
        <v>0</v>
      </c>
      <c r="H45" s="64"/>
      <c r="I45" s="173">
        <f>Materialaufwand!H42</f>
        <v>0</v>
      </c>
      <c r="J45" s="55"/>
      <c r="K45" s="54">
        <f>Materialaufwand!J42</f>
        <v>0</v>
      </c>
      <c r="L45" s="54">
        <f t="shared" si="1"/>
        <v>0</v>
      </c>
    </row>
    <row r="46" spans="1:12" x14ac:dyDescent="0.2">
      <c r="A46" s="52">
        <f>Materialaufwand!B43</f>
        <v>0</v>
      </c>
      <c r="B46" s="52">
        <f>Materialaufwand!C43</f>
        <v>0</v>
      </c>
      <c r="C46" s="52">
        <f>Materialaufwand!D43</f>
        <v>0</v>
      </c>
      <c r="D46" s="64">
        <f>Materialaufwand!E43</f>
        <v>0</v>
      </c>
      <c r="E46" s="175">
        <f>Materialaufwand!F43</f>
        <v>0</v>
      </c>
      <c r="F46" s="64"/>
      <c r="G46" s="66">
        <f>Materialaufwand!G43</f>
        <v>0</v>
      </c>
      <c r="H46" s="64"/>
      <c r="I46" s="173">
        <f>Materialaufwand!H43</f>
        <v>0</v>
      </c>
      <c r="J46" s="55"/>
      <c r="K46" s="54">
        <f>Materialaufwand!J43</f>
        <v>0</v>
      </c>
      <c r="L46" s="54">
        <f t="shared" si="1"/>
        <v>0</v>
      </c>
    </row>
    <row r="47" spans="1:12" x14ac:dyDescent="0.2">
      <c r="A47" s="52">
        <f>Materialaufwand!B44</f>
        <v>0</v>
      </c>
      <c r="B47" s="52">
        <f>Materialaufwand!C44</f>
        <v>0</v>
      </c>
      <c r="C47" s="52">
        <f>Materialaufwand!D44</f>
        <v>0</v>
      </c>
      <c r="D47" s="64">
        <f>Materialaufwand!E44</f>
        <v>0</v>
      </c>
      <c r="E47" s="175">
        <f>Materialaufwand!F44</f>
        <v>0</v>
      </c>
      <c r="F47" s="64"/>
      <c r="G47" s="66">
        <f>Materialaufwand!G44</f>
        <v>0</v>
      </c>
      <c r="H47" s="64"/>
      <c r="I47" s="173">
        <f>Materialaufwand!H44</f>
        <v>0</v>
      </c>
      <c r="J47" s="55"/>
      <c r="K47" s="54">
        <f>Materialaufwand!J44</f>
        <v>0</v>
      </c>
      <c r="L47" s="54">
        <f t="shared" si="1"/>
        <v>0</v>
      </c>
    </row>
    <row r="48" spans="1:12" x14ac:dyDescent="0.2">
      <c r="A48" s="52">
        <f>Materialaufwand!B45</f>
        <v>0</v>
      </c>
      <c r="B48" s="52">
        <f>Materialaufwand!C45</f>
        <v>0</v>
      </c>
      <c r="C48" s="52">
        <f>Materialaufwand!D45</f>
        <v>0</v>
      </c>
      <c r="D48" s="64">
        <f>Materialaufwand!E45</f>
        <v>0</v>
      </c>
      <c r="E48" s="175">
        <f>Materialaufwand!F45</f>
        <v>0</v>
      </c>
      <c r="F48" s="64"/>
      <c r="G48" s="66">
        <f>Materialaufwand!G45</f>
        <v>0</v>
      </c>
      <c r="H48" s="64"/>
      <c r="I48" s="173">
        <f>Materialaufwand!H45</f>
        <v>0</v>
      </c>
      <c r="J48" s="55"/>
      <c r="K48" s="54">
        <f>Materialaufwand!J45</f>
        <v>0</v>
      </c>
      <c r="L48" s="54">
        <f t="shared" si="1"/>
        <v>0</v>
      </c>
    </row>
    <row r="49" spans="1:12" x14ac:dyDescent="0.2">
      <c r="A49" s="52">
        <f>Materialaufwand!B46</f>
        <v>0</v>
      </c>
      <c r="B49" s="52">
        <f>Materialaufwand!C46</f>
        <v>0</v>
      </c>
      <c r="C49" s="52">
        <f>Materialaufwand!D46</f>
        <v>0</v>
      </c>
      <c r="D49" s="64">
        <f>Materialaufwand!E46</f>
        <v>0</v>
      </c>
      <c r="E49" s="175">
        <f>Materialaufwand!F46</f>
        <v>0</v>
      </c>
      <c r="F49" s="64"/>
      <c r="G49" s="66">
        <f>Materialaufwand!G46</f>
        <v>0</v>
      </c>
      <c r="H49" s="64"/>
      <c r="I49" s="173">
        <f>Materialaufwand!H46</f>
        <v>0</v>
      </c>
      <c r="J49" s="55"/>
      <c r="K49" s="54">
        <f>Materialaufwand!J46</f>
        <v>0</v>
      </c>
      <c r="L49" s="54">
        <f t="shared" si="1"/>
        <v>0</v>
      </c>
    </row>
    <row r="50" spans="1:12" x14ac:dyDescent="0.2">
      <c r="A50" s="52">
        <f>Materialaufwand!B47</f>
        <v>0</v>
      </c>
      <c r="B50" s="52">
        <f>Materialaufwand!C47</f>
        <v>0</v>
      </c>
      <c r="C50" s="52">
        <f>Materialaufwand!D47</f>
        <v>0</v>
      </c>
      <c r="D50" s="64">
        <f>Materialaufwand!E47</f>
        <v>0</v>
      </c>
      <c r="E50" s="175">
        <f>Materialaufwand!F47</f>
        <v>0</v>
      </c>
      <c r="F50" s="64"/>
      <c r="G50" s="66">
        <f>Materialaufwand!G47</f>
        <v>0</v>
      </c>
      <c r="H50" s="64"/>
      <c r="I50" s="173">
        <f>Materialaufwand!H47</f>
        <v>0</v>
      </c>
      <c r="J50" s="55"/>
      <c r="K50" s="54">
        <f>Materialaufwand!J47</f>
        <v>0</v>
      </c>
      <c r="L50" s="54">
        <f t="shared" si="1"/>
        <v>0</v>
      </c>
    </row>
    <row r="51" spans="1:12" x14ac:dyDescent="0.2">
      <c r="A51" s="52">
        <f>Materialaufwand!B48</f>
        <v>0</v>
      </c>
      <c r="B51" s="52">
        <f>Materialaufwand!C48</f>
        <v>0</v>
      </c>
      <c r="C51" s="52">
        <f>Materialaufwand!D48</f>
        <v>0</v>
      </c>
      <c r="D51" s="64">
        <f>Materialaufwand!E48</f>
        <v>0</v>
      </c>
      <c r="E51" s="175">
        <f>Materialaufwand!F48</f>
        <v>0</v>
      </c>
      <c r="F51" s="64"/>
      <c r="G51" s="66">
        <f>Materialaufwand!G48</f>
        <v>0</v>
      </c>
      <c r="H51" s="64"/>
      <c r="I51" s="173">
        <f>Materialaufwand!H48</f>
        <v>0</v>
      </c>
      <c r="J51" s="55"/>
      <c r="K51" s="54">
        <f>Materialaufwand!J48</f>
        <v>0</v>
      </c>
      <c r="L51" s="54">
        <f t="shared" si="1"/>
        <v>0</v>
      </c>
    </row>
    <row r="52" spans="1:12" x14ac:dyDescent="0.2">
      <c r="A52" s="52">
        <f>Materialaufwand!B49</f>
        <v>0</v>
      </c>
      <c r="B52" s="52">
        <f>Materialaufwand!C49</f>
        <v>0</v>
      </c>
      <c r="C52" s="52">
        <f>Materialaufwand!D49</f>
        <v>0</v>
      </c>
      <c r="D52" s="64">
        <f>Materialaufwand!E49</f>
        <v>0</v>
      </c>
      <c r="E52" s="175">
        <f>Materialaufwand!F49</f>
        <v>0</v>
      </c>
      <c r="F52" s="64"/>
      <c r="G52" s="66">
        <f>Materialaufwand!G49</f>
        <v>0</v>
      </c>
      <c r="H52" s="64"/>
      <c r="I52" s="173">
        <f>Materialaufwand!H49</f>
        <v>0</v>
      </c>
      <c r="J52" s="55"/>
      <c r="K52" s="54">
        <f>Materialaufwand!J49</f>
        <v>0</v>
      </c>
      <c r="L52" s="54">
        <f t="shared" si="1"/>
        <v>0</v>
      </c>
    </row>
    <row r="53" spans="1:12" x14ac:dyDescent="0.2">
      <c r="A53" s="52">
        <f>Materialaufwand!B50</f>
        <v>0</v>
      </c>
      <c r="B53" s="52">
        <f>Materialaufwand!C50</f>
        <v>0</v>
      </c>
      <c r="C53" s="52">
        <f>Materialaufwand!D50</f>
        <v>0</v>
      </c>
      <c r="D53" s="64">
        <f>Materialaufwand!E50</f>
        <v>0</v>
      </c>
      <c r="E53" s="175">
        <f>Materialaufwand!F50</f>
        <v>0</v>
      </c>
      <c r="F53" s="64"/>
      <c r="G53" s="66">
        <f>Materialaufwand!G50</f>
        <v>0</v>
      </c>
      <c r="H53" s="64"/>
      <c r="I53" s="173">
        <f>Materialaufwand!H50</f>
        <v>0</v>
      </c>
      <c r="J53" s="55"/>
      <c r="K53" s="54">
        <f>Materialaufwand!J50</f>
        <v>0</v>
      </c>
      <c r="L53" s="54">
        <f t="shared" si="1"/>
        <v>0</v>
      </c>
    </row>
    <row r="54" spans="1:12" x14ac:dyDescent="0.2">
      <c r="A54" s="52">
        <f>Materialaufwand!B51</f>
        <v>0</v>
      </c>
      <c r="B54" s="52">
        <f>Materialaufwand!C51</f>
        <v>0</v>
      </c>
      <c r="C54" s="52">
        <f>Materialaufwand!D51</f>
        <v>0</v>
      </c>
      <c r="D54" s="64">
        <f>Materialaufwand!E51</f>
        <v>0</v>
      </c>
      <c r="E54" s="175">
        <f>Materialaufwand!F51</f>
        <v>0</v>
      </c>
      <c r="F54" s="64"/>
      <c r="G54" s="66">
        <f>Materialaufwand!G51</f>
        <v>0</v>
      </c>
      <c r="H54" s="64"/>
      <c r="I54" s="173">
        <f>Materialaufwand!H51</f>
        <v>0</v>
      </c>
      <c r="J54" s="55"/>
      <c r="K54" s="54">
        <f>Materialaufwand!J51</f>
        <v>0</v>
      </c>
      <c r="L54" s="54">
        <f t="shared" si="1"/>
        <v>0</v>
      </c>
    </row>
    <row r="55" spans="1:12" x14ac:dyDescent="0.2">
      <c r="A55" s="52">
        <f>Materialaufwand!B52</f>
        <v>0</v>
      </c>
      <c r="B55" s="52">
        <f>Materialaufwand!C52</f>
        <v>0</v>
      </c>
      <c r="C55" s="52">
        <f>Materialaufwand!D52</f>
        <v>0</v>
      </c>
      <c r="D55" s="64">
        <f>Materialaufwand!E52</f>
        <v>0</v>
      </c>
      <c r="E55" s="175">
        <f>Materialaufwand!F52</f>
        <v>0</v>
      </c>
      <c r="F55" s="64"/>
      <c r="G55" s="66">
        <f>Materialaufwand!G52</f>
        <v>0</v>
      </c>
      <c r="H55" s="64"/>
      <c r="I55" s="173">
        <f>Materialaufwand!H52</f>
        <v>0</v>
      </c>
      <c r="J55" s="55"/>
      <c r="K55" s="54">
        <f>Materialaufwand!J52</f>
        <v>0</v>
      </c>
      <c r="L55" s="54">
        <f t="shared" si="1"/>
        <v>0</v>
      </c>
    </row>
    <row r="56" spans="1:12" x14ac:dyDescent="0.2">
      <c r="A56" s="52">
        <f>Materialaufwand!B53</f>
        <v>0</v>
      </c>
      <c r="B56" s="52">
        <f>Materialaufwand!C53</f>
        <v>0</v>
      </c>
      <c r="C56" s="52">
        <f>Materialaufwand!D53</f>
        <v>0</v>
      </c>
      <c r="D56" s="64">
        <f>Materialaufwand!E53</f>
        <v>0</v>
      </c>
      <c r="E56" s="175">
        <f>Materialaufwand!F53</f>
        <v>0</v>
      </c>
      <c r="F56" s="64"/>
      <c r="G56" s="66">
        <f>Materialaufwand!G53</f>
        <v>0</v>
      </c>
      <c r="H56" s="64"/>
      <c r="I56" s="173">
        <f>Materialaufwand!H53</f>
        <v>0</v>
      </c>
      <c r="J56" s="55"/>
      <c r="K56" s="54">
        <f>Materialaufwand!J53</f>
        <v>0</v>
      </c>
      <c r="L56" s="54">
        <f t="shared" si="1"/>
        <v>0</v>
      </c>
    </row>
    <row r="57" spans="1:12" x14ac:dyDescent="0.2">
      <c r="A57" s="52">
        <f>Materialaufwand!B54</f>
        <v>0</v>
      </c>
      <c r="B57" s="52">
        <f>Materialaufwand!C54</f>
        <v>0</v>
      </c>
      <c r="C57" s="52">
        <f>Materialaufwand!D54</f>
        <v>0</v>
      </c>
      <c r="D57" s="64">
        <f>Materialaufwand!E54</f>
        <v>0</v>
      </c>
      <c r="E57" s="175">
        <f>Materialaufwand!F54</f>
        <v>0</v>
      </c>
      <c r="F57" s="64"/>
      <c r="G57" s="66">
        <f>Materialaufwand!G54</f>
        <v>0</v>
      </c>
      <c r="H57" s="64"/>
      <c r="I57" s="173">
        <f>Materialaufwand!H54</f>
        <v>0</v>
      </c>
      <c r="J57" s="55"/>
      <c r="K57" s="54">
        <f>Materialaufwand!J54</f>
        <v>0</v>
      </c>
      <c r="L57" s="54">
        <f t="shared" si="1"/>
        <v>0</v>
      </c>
    </row>
    <row r="58" spans="1:12" x14ac:dyDescent="0.2">
      <c r="A58" s="52">
        <f>Materialaufwand!B55</f>
        <v>0</v>
      </c>
      <c r="B58" s="52">
        <f>Materialaufwand!C55</f>
        <v>0</v>
      </c>
      <c r="C58" s="52">
        <f>Materialaufwand!D55</f>
        <v>0</v>
      </c>
      <c r="D58" s="64">
        <f>Materialaufwand!E55</f>
        <v>0</v>
      </c>
      <c r="E58" s="175">
        <f>Materialaufwand!F55</f>
        <v>0</v>
      </c>
      <c r="F58" s="65"/>
      <c r="G58" s="66">
        <f>Materialaufwand!G55</f>
        <v>0</v>
      </c>
      <c r="H58" s="64"/>
      <c r="I58" s="173">
        <f>Materialaufwand!H55</f>
        <v>0</v>
      </c>
      <c r="J58" s="55"/>
      <c r="K58" s="54">
        <f>Materialaufwand!J55</f>
        <v>0</v>
      </c>
      <c r="L58" s="54">
        <f t="shared" si="1"/>
        <v>0</v>
      </c>
    </row>
    <row r="59" spans="1:12" x14ac:dyDescent="0.2">
      <c r="A59" s="52">
        <f>Materialaufwand!B56</f>
        <v>0</v>
      </c>
      <c r="B59" s="52">
        <f>Materialaufwand!C56</f>
        <v>0</v>
      </c>
      <c r="C59" s="52">
        <f>Materialaufwand!D56</f>
        <v>0</v>
      </c>
      <c r="D59" s="64">
        <f>Materialaufwand!E56</f>
        <v>0</v>
      </c>
      <c r="E59" s="175">
        <f>Materialaufwand!F56</f>
        <v>0</v>
      </c>
      <c r="F59" s="64"/>
      <c r="G59" s="66">
        <f>Materialaufwand!G56</f>
        <v>0</v>
      </c>
      <c r="H59" s="64"/>
      <c r="I59" s="173">
        <f>Materialaufwand!H56</f>
        <v>0</v>
      </c>
      <c r="J59" s="55"/>
      <c r="K59" s="54">
        <f>Materialaufwand!J56</f>
        <v>0</v>
      </c>
      <c r="L59" s="54">
        <f t="shared" si="1"/>
        <v>0</v>
      </c>
    </row>
    <row r="60" spans="1:12" x14ac:dyDescent="0.2">
      <c r="A60" s="52">
        <f>Materialaufwand!B57</f>
        <v>0</v>
      </c>
      <c r="B60" s="52">
        <f>Materialaufwand!C57</f>
        <v>0</v>
      </c>
      <c r="C60" s="52">
        <f>Materialaufwand!D57</f>
        <v>0</v>
      </c>
      <c r="D60" s="64">
        <f>Materialaufwand!E57</f>
        <v>0</v>
      </c>
      <c r="E60" s="175">
        <f>Materialaufwand!F57</f>
        <v>0</v>
      </c>
      <c r="F60" s="64"/>
      <c r="G60" s="66">
        <f>Materialaufwand!G57</f>
        <v>0</v>
      </c>
      <c r="H60" s="64"/>
      <c r="I60" s="173">
        <f>Materialaufwand!H57</f>
        <v>0</v>
      </c>
      <c r="J60" s="55"/>
      <c r="K60" s="54">
        <f>Materialaufwand!J57</f>
        <v>0</v>
      </c>
      <c r="L60" s="54">
        <f t="shared" si="1"/>
        <v>0</v>
      </c>
    </row>
    <row r="61" spans="1:12" x14ac:dyDescent="0.2">
      <c r="A61" s="52">
        <f>Materialaufwand!B58</f>
        <v>0</v>
      </c>
      <c r="B61" s="52">
        <f>Materialaufwand!C58</f>
        <v>0</v>
      </c>
      <c r="C61" s="52">
        <f>Materialaufwand!D58</f>
        <v>0</v>
      </c>
      <c r="D61" s="64">
        <f>Materialaufwand!E58</f>
        <v>0</v>
      </c>
      <c r="E61" s="175">
        <f>Materialaufwand!F58</f>
        <v>0</v>
      </c>
      <c r="F61" s="64"/>
      <c r="G61" s="66">
        <f>Materialaufwand!G58</f>
        <v>0</v>
      </c>
      <c r="H61" s="64"/>
      <c r="I61" s="173">
        <f>Materialaufwand!H58</f>
        <v>0</v>
      </c>
      <c r="J61" s="55"/>
      <c r="K61" s="54">
        <f>Materialaufwand!J58</f>
        <v>0</v>
      </c>
      <c r="L61" s="54">
        <f t="shared" si="1"/>
        <v>0</v>
      </c>
    </row>
    <row r="62" spans="1:12" x14ac:dyDescent="0.2">
      <c r="A62" s="52">
        <f>Materialaufwand!B59</f>
        <v>0</v>
      </c>
      <c r="B62" s="52">
        <f>Materialaufwand!C59</f>
        <v>0</v>
      </c>
      <c r="C62" s="52">
        <f>Materialaufwand!D59</f>
        <v>0</v>
      </c>
      <c r="D62" s="64">
        <f>Materialaufwand!E59</f>
        <v>0</v>
      </c>
      <c r="E62" s="175">
        <f>Materialaufwand!F59</f>
        <v>0</v>
      </c>
      <c r="F62" s="64"/>
      <c r="G62" s="66">
        <f>Materialaufwand!G59</f>
        <v>0</v>
      </c>
      <c r="H62" s="64"/>
      <c r="I62" s="173">
        <f>Materialaufwand!H59</f>
        <v>0</v>
      </c>
      <c r="J62" s="55"/>
      <c r="K62" s="54">
        <f>Materialaufwand!J59</f>
        <v>0</v>
      </c>
      <c r="L62" s="54">
        <f t="shared" si="1"/>
        <v>0</v>
      </c>
    </row>
    <row r="63" spans="1:12" x14ac:dyDescent="0.2">
      <c r="A63" s="52">
        <f>Materialaufwand!B60</f>
        <v>0</v>
      </c>
      <c r="B63" s="52">
        <f>Materialaufwand!C60</f>
        <v>0</v>
      </c>
      <c r="C63" s="52">
        <f>Materialaufwand!D60</f>
        <v>0</v>
      </c>
      <c r="D63" s="64">
        <f>Materialaufwand!E60</f>
        <v>0</v>
      </c>
      <c r="E63" s="175">
        <f>Materialaufwand!F60</f>
        <v>0</v>
      </c>
      <c r="F63" s="64"/>
      <c r="G63" s="66">
        <f>Materialaufwand!G60</f>
        <v>0</v>
      </c>
      <c r="H63" s="64"/>
      <c r="I63" s="173">
        <f>Materialaufwand!H60</f>
        <v>0</v>
      </c>
      <c r="J63" s="55"/>
      <c r="K63" s="54">
        <f>Materialaufwand!J60</f>
        <v>0</v>
      </c>
      <c r="L63" s="54">
        <f t="shared" si="1"/>
        <v>0</v>
      </c>
    </row>
    <row r="64" spans="1:12" x14ac:dyDescent="0.2">
      <c r="A64" s="52">
        <f>Materialaufwand!B61</f>
        <v>0</v>
      </c>
      <c r="B64" s="52">
        <f>Materialaufwand!C61</f>
        <v>0</v>
      </c>
      <c r="C64" s="52">
        <f>Materialaufwand!D61</f>
        <v>0</v>
      </c>
      <c r="D64" s="64">
        <f>Materialaufwand!E61</f>
        <v>0</v>
      </c>
      <c r="E64" s="175">
        <f>Materialaufwand!F61</f>
        <v>0</v>
      </c>
      <c r="F64" s="64"/>
      <c r="G64" s="66">
        <f>Materialaufwand!G61</f>
        <v>0</v>
      </c>
      <c r="H64" s="64"/>
      <c r="I64" s="173">
        <f>Materialaufwand!H61</f>
        <v>0</v>
      </c>
      <c r="J64" s="55"/>
      <c r="K64" s="54">
        <f>Materialaufwand!J61</f>
        <v>0</v>
      </c>
      <c r="L64" s="54">
        <f t="shared" si="1"/>
        <v>0</v>
      </c>
    </row>
    <row r="65" spans="1:12" x14ac:dyDescent="0.2">
      <c r="A65" s="52">
        <f>Materialaufwand!B62</f>
        <v>0</v>
      </c>
      <c r="B65" s="52">
        <f>Materialaufwand!C62</f>
        <v>0</v>
      </c>
      <c r="C65" s="52">
        <f>Materialaufwand!D62</f>
        <v>0</v>
      </c>
      <c r="D65" s="64">
        <f>Materialaufwand!E62</f>
        <v>0</v>
      </c>
      <c r="E65" s="175">
        <f>Materialaufwand!F62</f>
        <v>0</v>
      </c>
      <c r="F65" s="64"/>
      <c r="G65" s="66">
        <f>Materialaufwand!G62</f>
        <v>0</v>
      </c>
      <c r="H65" s="64"/>
      <c r="I65" s="173">
        <f>Materialaufwand!H62</f>
        <v>0</v>
      </c>
      <c r="J65" s="55"/>
      <c r="K65" s="54">
        <f>Materialaufwand!J62</f>
        <v>0</v>
      </c>
      <c r="L65" s="54">
        <f t="shared" si="1"/>
        <v>0</v>
      </c>
    </row>
    <row r="66" spans="1:12" x14ac:dyDescent="0.2">
      <c r="A66" s="52">
        <f>Materialaufwand!B63</f>
        <v>0</v>
      </c>
      <c r="B66" s="52">
        <f>Materialaufwand!C63</f>
        <v>0</v>
      </c>
      <c r="C66" s="52">
        <f>Materialaufwand!D63</f>
        <v>0</v>
      </c>
      <c r="D66" s="64">
        <f>Materialaufwand!E63</f>
        <v>0</v>
      </c>
      <c r="E66" s="175">
        <f>Materialaufwand!F63</f>
        <v>0</v>
      </c>
      <c r="F66" s="64"/>
      <c r="G66" s="66">
        <f>Materialaufwand!G63</f>
        <v>0</v>
      </c>
      <c r="H66" s="64"/>
      <c r="I66" s="173">
        <f>Materialaufwand!H63</f>
        <v>0</v>
      </c>
      <c r="J66" s="55"/>
      <c r="K66" s="54">
        <f>Materialaufwand!J63</f>
        <v>0</v>
      </c>
      <c r="L66" s="54">
        <f t="shared" si="1"/>
        <v>0</v>
      </c>
    </row>
    <row r="67" spans="1:12" x14ac:dyDescent="0.2">
      <c r="A67" s="52">
        <f>Materialaufwand!B64</f>
        <v>0</v>
      </c>
      <c r="B67" s="52">
        <f>Materialaufwand!C64</f>
        <v>0</v>
      </c>
      <c r="C67" s="52">
        <f>Materialaufwand!D64</f>
        <v>0</v>
      </c>
      <c r="D67" s="64">
        <f>Materialaufwand!E64</f>
        <v>0</v>
      </c>
      <c r="E67" s="175">
        <f>Materialaufwand!F64</f>
        <v>0</v>
      </c>
      <c r="F67" s="64"/>
      <c r="G67" s="66">
        <f>Materialaufwand!G64</f>
        <v>0</v>
      </c>
      <c r="H67" s="64"/>
      <c r="I67" s="173">
        <f>Materialaufwand!H64</f>
        <v>0</v>
      </c>
      <c r="J67" s="55"/>
      <c r="K67" s="54">
        <f>Materialaufwand!J64</f>
        <v>0</v>
      </c>
      <c r="L67" s="54">
        <f t="shared" si="1"/>
        <v>0</v>
      </c>
    </row>
    <row r="68" spans="1:12" x14ac:dyDescent="0.2">
      <c r="A68" s="52">
        <f>Materialaufwand!B65</f>
        <v>0</v>
      </c>
      <c r="B68" s="52">
        <f>Materialaufwand!C65</f>
        <v>0</v>
      </c>
      <c r="C68" s="52">
        <f>Materialaufwand!D65</f>
        <v>0</v>
      </c>
      <c r="D68" s="64">
        <f>Materialaufwand!E65</f>
        <v>0</v>
      </c>
      <c r="E68" s="175">
        <f>Materialaufwand!F65</f>
        <v>0</v>
      </c>
      <c r="F68" s="65"/>
      <c r="G68" s="66">
        <f>Materialaufwand!G65</f>
        <v>0</v>
      </c>
      <c r="H68" s="64"/>
      <c r="I68" s="173">
        <f>Materialaufwand!H65</f>
        <v>0</v>
      </c>
      <c r="J68" s="55"/>
      <c r="K68" s="54">
        <f>Materialaufwand!J65</f>
        <v>0</v>
      </c>
      <c r="L68" s="54">
        <f t="shared" si="1"/>
        <v>0</v>
      </c>
    </row>
    <row r="69" spans="1:12" x14ac:dyDescent="0.2">
      <c r="A69" s="52">
        <f>Materialaufwand!B66</f>
        <v>0</v>
      </c>
      <c r="B69" s="52">
        <f>Materialaufwand!C66</f>
        <v>0</v>
      </c>
      <c r="C69" s="52">
        <f>Materialaufwand!D66</f>
        <v>0</v>
      </c>
      <c r="D69" s="64">
        <f>Materialaufwand!E66</f>
        <v>0</v>
      </c>
      <c r="E69" s="175">
        <f>Materialaufwand!F66</f>
        <v>0</v>
      </c>
      <c r="F69" s="64"/>
      <c r="G69" s="66">
        <f>Materialaufwand!G66</f>
        <v>0</v>
      </c>
      <c r="H69" s="64"/>
      <c r="I69" s="173">
        <f>Materialaufwand!H66</f>
        <v>0</v>
      </c>
      <c r="J69" s="55"/>
      <c r="K69" s="54">
        <f>Materialaufwand!J66</f>
        <v>0</v>
      </c>
      <c r="L69" s="54">
        <f t="shared" si="1"/>
        <v>0</v>
      </c>
    </row>
    <row r="70" spans="1:12" x14ac:dyDescent="0.2">
      <c r="A70" s="52">
        <f>Materialaufwand!B67</f>
        <v>0</v>
      </c>
      <c r="B70" s="52">
        <f>Materialaufwand!C67</f>
        <v>0</v>
      </c>
      <c r="C70" s="52">
        <f>Materialaufwand!D67</f>
        <v>0</v>
      </c>
      <c r="D70" s="64">
        <f>Materialaufwand!E67</f>
        <v>0</v>
      </c>
      <c r="E70" s="175">
        <f>Materialaufwand!F67</f>
        <v>0</v>
      </c>
      <c r="F70" s="64"/>
      <c r="G70" s="66">
        <f>Materialaufwand!G67</f>
        <v>0</v>
      </c>
      <c r="H70" s="64"/>
      <c r="I70" s="173">
        <f>Materialaufwand!H67</f>
        <v>0</v>
      </c>
      <c r="J70" s="55"/>
      <c r="K70" s="54">
        <f>Materialaufwand!J67</f>
        <v>0</v>
      </c>
      <c r="L70" s="54">
        <f t="shared" si="1"/>
        <v>0</v>
      </c>
    </row>
    <row r="71" spans="1:12" x14ac:dyDescent="0.2">
      <c r="A71" s="52">
        <f>Materialaufwand!B68</f>
        <v>0</v>
      </c>
      <c r="B71" s="52">
        <f>Materialaufwand!C68</f>
        <v>0</v>
      </c>
      <c r="C71" s="52">
        <f>Materialaufwand!D68</f>
        <v>0</v>
      </c>
      <c r="D71" s="64">
        <f>Materialaufwand!E68</f>
        <v>0</v>
      </c>
      <c r="E71" s="175">
        <f>Materialaufwand!F68</f>
        <v>0</v>
      </c>
      <c r="F71" s="64"/>
      <c r="G71" s="66">
        <f>Materialaufwand!G68</f>
        <v>0</v>
      </c>
      <c r="H71" s="64"/>
      <c r="I71" s="173">
        <f>Materialaufwand!H68</f>
        <v>0</v>
      </c>
      <c r="J71" s="55"/>
      <c r="K71" s="54">
        <f>Materialaufwand!J68</f>
        <v>0</v>
      </c>
      <c r="L71" s="54">
        <f t="shared" si="1"/>
        <v>0</v>
      </c>
    </row>
    <row r="72" spans="1:12" x14ac:dyDescent="0.2">
      <c r="A72" s="52">
        <f>Materialaufwand!B69</f>
        <v>0</v>
      </c>
      <c r="B72" s="52">
        <f>Materialaufwand!C69</f>
        <v>0</v>
      </c>
      <c r="C72" s="52">
        <f>Materialaufwand!D69</f>
        <v>0</v>
      </c>
      <c r="D72" s="64">
        <f>Materialaufwand!E69</f>
        <v>0</v>
      </c>
      <c r="E72" s="175">
        <f>Materialaufwand!F69</f>
        <v>0</v>
      </c>
      <c r="F72" s="64"/>
      <c r="G72" s="66">
        <f>Materialaufwand!G69</f>
        <v>0</v>
      </c>
      <c r="H72" s="64"/>
      <c r="I72" s="173">
        <f>Materialaufwand!H69</f>
        <v>0</v>
      </c>
      <c r="J72" s="55"/>
      <c r="K72" s="54">
        <f>Materialaufwand!J69</f>
        <v>0</v>
      </c>
      <c r="L72" s="54">
        <f t="shared" si="1"/>
        <v>0</v>
      </c>
    </row>
    <row r="73" spans="1:12" x14ac:dyDescent="0.2">
      <c r="A73" s="52">
        <f>Materialaufwand!B70</f>
        <v>0</v>
      </c>
      <c r="B73" s="52">
        <f>Materialaufwand!C70</f>
        <v>0</v>
      </c>
      <c r="C73" s="52">
        <f>Materialaufwand!D70</f>
        <v>0</v>
      </c>
      <c r="D73" s="64">
        <f>Materialaufwand!E70</f>
        <v>0</v>
      </c>
      <c r="E73" s="175">
        <f>Materialaufwand!F70</f>
        <v>0</v>
      </c>
      <c r="F73" s="64"/>
      <c r="G73" s="66">
        <f>Materialaufwand!G70</f>
        <v>0</v>
      </c>
      <c r="H73" s="64"/>
      <c r="I73" s="173">
        <f>Materialaufwand!H70</f>
        <v>0</v>
      </c>
      <c r="J73" s="55"/>
      <c r="K73" s="54">
        <f>Materialaufwand!J70</f>
        <v>0</v>
      </c>
      <c r="L73" s="54">
        <f t="shared" si="1"/>
        <v>0</v>
      </c>
    </row>
    <row r="74" spans="1:12" x14ac:dyDescent="0.2">
      <c r="A74" s="52">
        <f>Materialaufwand!B71</f>
        <v>0</v>
      </c>
      <c r="B74" s="52">
        <f>Materialaufwand!C71</f>
        <v>0</v>
      </c>
      <c r="C74" s="52">
        <f>Materialaufwand!D71</f>
        <v>0</v>
      </c>
      <c r="D74" s="64">
        <f>Materialaufwand!E71</f>
        <v>0</v>
      </c>
      <c r="E74" s="175">
        <f>Materialaufwand!F71</f>
        <v>0</v>
      </c>
      <c r="F74" s="64"/>
      <c r="G74" s="66">
        <f>Materialaufwand!G71</f>
        <v>0</v>
      </c>
      <c r="H74" s="64"/>
      <c r="I74" s="173">
        <f>Materialaufwand!H71</f>
        <v>0</v>
      </c>
      <c r="J74" s="55"/>
      <c r="K74" s="54">
        <f>Materialaufwand!J71</f>
        <v>0</v>
      </c>
      <c r="L74" s="54">
        <f t="shared" si="1"/>
        <v>0</v>
      </c>
    </row>
    <row r="75" spans="1:12" x14ac:dyDescent="0.2">
      <c r="A75" s="52">
        <f>Materialaufwand!B72</f>
        <v>0</v>
      </c>
      <c r="B75" s="52">
        <f>Materialaufwand!C72</f>
        <v>0</v>
      </c>
      <c r="C75" s="52">
        <f>Materialaufwand!D72</f>
        <v>0</v>
      </c>
      <c r="D75" s="64">
        <f>Materialaufwand!E72</f>
        <v>0</v>
      </c>
      <c r="E75" s="175">
        <f>Materialaufwand!F72</f>
        <v>0</v>
      </c>
      <c r="F75" s="64"/>
      <c r="G75" s="66">
        <f>Materialaufwand!G72</f>
        <v>0</v>
      </c>
      <c r="H75" s="64"/>
      <c r="I75" s="173">
        <f>Materialaufwand!H72</f>
        <v>0</v>
      </c>
      <c r="J75" s="55"/>
      <c r="K75" s="54">
        <f>Materialaufwand!J72</f>
        <v>0</v>
      </c>
      <c r="L75" s="54">
        <f t="shared" si="1"/>
        <v>0</v>
      </c>
    </row>
    <row r="76" spans="1:12" x14ac:dyDescent="0.2">
      <c r="A76" s="52">
        <f>Materialaufwand!B73</f>
        <v>0</v>
      </c>
      <c r="B76" s="52">
        <f>Materialaufwand!C73</f>
        <v>0</v>
      </c>
      <c r="C76" s="52">
        <f>Materialaufwand!D73</f>
        <v>0</v>
      </c>
      <c r="D76" s="64">
        <f>Materialaufwand!E73</f>
        <v>0</v>
      </c>
      <c r="E76" s="175">
        <f>Materialaufwand!F73</f>
        <v>0</v>
      </c>
      <c r="F76" s="64"/>
      <c r="G76" s="66">
        <f>Materialaufwand!G73</f>
        <v>0</v>
      </c>
      <c r="H76" s="64"/>
      <c r="I76" s="173">
        <f>Materialaufwand!H73</f>
        <v>0</v>
      </c>
      <c r="J76" s="55"/>
      <c r="K76" s="54">
        <f>Materialaufwand!J73</f>
        <v>0</v>
      </c>
      <c r="L76" s="54">
        <f t="shared" si="1"/>
        <v>0</v>
      </c>
    </row>
    <row r="77" spans="1:12" x14ac:dyDescent="0.2">
      <c r="A77" s="52">
        <f>Materialaufwand!B74</f>
        <v>0</v>
      </c>
      <c r="B77" s="52">
        <f>Materialaufwand!C74</f>
        <v>0</v>
      </c>
      <c r="C77" s="52">
        <f>Materialaufwand!D74</f>
        <v>0</v>
      </c>
      <c r="D77" s="64">
        <f>Materialaufwand!E74</f>
        <v>0</v>
      </c>
      <c r="E77" s="175">
        <f>Materialaufwand!F74</f>
        <v>0</v>
      </c>
      <c r="F77" s="64"/>
      <c r="G77" s="66">
        <f>Materialaufwand!G74</f>
        <v>0</v>
      </c>
      <c r="H77" s="64"/>
      <c r="I77" s="173">
        <f>Materialaufwand!H74</f>
        <v>0</v>
      </c>
      <c r="J77" s="55"/>
      <c r="K77" s="54">
        <f>Materialaufwand!J74</f>
        <v>0</v>
      </c>
      <c r="L77" s="54">
        <f t="shared" si="1"/>
        <v>0</v>
      </c>
    </row>
    <row r="78" spans="1:12" x14ac:dyDescent="0.2">
      <c r="A78" s="52">
        <f>Materialaufwand!B75</f>
        <v>0</v>
      </c>
      <c r="B78" s="52">
        <f>Materialaufwand!C75</f>
        <v>0</v>
      </c>
      <c r="C78" s="52">
        <f>Materialaufwand!D75</f>
        <v>0</v>
      </c>
      <c r="D78" s="64">
        <f>Materialaufwand!E75</f>
        <v>0</v>
      </c>
      <c r="E78" s="175">
        <f>Materialaufwand!F75</f>
        <v>0</v>
      </c>
      <c r="F78" s="64"/>
      <c r="G78" s="66">
        <f>Materialaufwand!G75</f>
        <v>0</v>
      </c>
      <c r="H78" s="64"/>
      <c r="I78" s="173">
        <f>Materialaufwand!H75</f>
        <v>0</v>
      </c>
      <c r="J78" s="55"/>
      <c r="K78" s="54">
        <f>Materialaufwand!J75</f>
        <v>0</v>
      </c>
      <c r="L78" s="54">
        <f t="shared" si="1"/>
        <v>0</v>
      </c>
    </row>
    <row r="79" spans="1:12" x14ac:dyDescent="0.2">
      <c r="A79" s="52">
        <f>Materialaufwand!B76</f>
        <v>0</v>
      </c>
      <c r="B79" s="52">
        <f>Materialaufwand!C76</f>
        <v>0</v>
      </c>
      <c r="C79" s="52">
        <f>Materialaufwand!D76</f>
        <v>0</v>
      </c>
      <c r="D79" s="64">
        <f>Materialaufwand!E76</f>
        <v>0</v>
      </c>
      <c r="E79" s="175">
        <f>Materialaufwand!F76</f>
        <v>0</v>
      </c>
      <c r="F79" s="65"/>
      <c r="G79" s="66">
        <f>Materialaufwand!G76</f>
        <v>0</v>
      </c>
      <c r="H79" s="64"/>
      <c r="I79" s="173">
        <f>Materialaufwand!H76</f>
        <v>0</v>
      </c>
      <c r="J79" s="55"/>
      <c r="K79" s="54">
        <f>Materialaufwand!J76</f>
        <v>0</v>
      </c>
      <c r="L79" s="54">
        <f t="shared" si="1"/>
        <v>0</v>
      </c>
    </row>
    <row r="80" spans="1:12" x14ac:dyDescent="0.2">
      <c r="A80" s="52">
        <f>Materialaufwand!B77</f>
        <v>0</v>
      </c>
      <c r="B80" s="52">
        <f>Materialaufwand!C77</f>
        <v>0</v>
      </c>
      <c r="C80" s="52">
        <f>Materialaufwand!D77</f>
        <v>0</v>
      </c>
      <c r="D80" s="64">
        <f>Materialaufwand!E77</f>
        <v>0</v>
      </c>
      <c r="E80" s="175">
        <f>Materialaufwand!F77</f>
        <v>0</v>
      </c>
      <c r="F80" s="64"/>
      <c r="G80" s="66">
        <f>Materialaufwand!G77</f>
        <v>0</v>
      </c>
      <c r="H80" s="64"/>
      <c r="I80" s="173">
        <f>Materialaufwand!H77</f>
        <v>0</v>
      </c>
      <c r="J80" s="55"/>
      <c r="K80" s="54">
        <f>Materialaufwand!J77</f>
        <v>0</v>
      </c>
      <c r="L80" s="54">
        <f t="shared" si="1"/>
        <v>0</v>
      </c>
    </row>
    <row r="81" spans="1:12" x14ac:dyDescent="0.2">
      <c r="A81" s="52">
        <f>Materialaufwand!B78</f>
        <v>0</v>
      </c>
      <c r="B81" s="52">
        <f>Materialaufwand!C78</f>
        <v>0</v>
      </c>
      <c r="C81" s="52">
        <f>Materialaufwand!D78</f>
        <v>0</v>
      </c>
      <c r="D81" s="64">
        <f>Materialaufwand!E78</f>
        <v>0</v>
      </c>
      <c r="E81" s="175">
        <f>Materialaufwand!F78</f>
        <v>0</v>
      </c>
      <c r="F81" s="64"/>
      <c r="G81" s="66">
        <f>Materialaufwand!G78</f>
        <v>0</v>
      </c>
      <c r="H81" s="64"/>
      <c r="I81" s="173">
        <f>Materialaufwand!H78</f>
        <v>0</v>
      </c>
      <c r="J81" s="55"/>
      <c r="K81" s="54">
        <f>Materialaufwand!J78</f>
        <v>0</v>
      </c>
      <c r="L81" s="54">
        <f t="shared" ref="L81:L115" si="2">H81-J81</f>
        <v>0</v>
      </c>
    </row>
    <row r="82" spans="1:12" x14ac:dyDescent="0.2">
      <c r="A82" s="52">
        <f>Materialaufwand!B79</f>
        <v>0</v>
      </c>
      <c r="B82" s="52">
        <f>Materialaufwand!C79</f>
        <v>0</v>
      </c>
      <c r="C82" s="52">
        <f>Materialaufwand!D79</f>
        <v>0</v>
      </c>
      <c r="D82" s="64">
        <f>Materialaufwand!E79</f>
        <v>0</v>
      </c>
      <c r="E82" s="175">
        <f>Materialaufwand!F79</f>
        <v>0</v>
      </c>
      <c r="F82" s="64"/>
      <c r="G82" s="66">
        <f>Materialaufwand!G79</f>
        <v>0</v>
      </c>
      <c r="H82" s="64"/>
      <c r="I82" s="173">
        <f>Materialaufwand!H79</f>
        <v>0</v>
      </c>
      <c r="J82" s="55"/>
      <c r="K82" s="54">
        <f>Materialaufwand!J79</f>
        <v>0</v>
      </c>
      <c r="L82" s="54">
        <f t="shared" si="2"/>
        <v>0</v>
      </c>
    </row>
    <row r="83" spans="1:12" x14ac:dyDescent="0.2">
      <c r="A83" s="52">
        <f>Materialaufwand!B80</f>
        <v>0</v>
      </c>
      <c r="B83" s="52">
        <f>Materialaufwand!C80</f>
        <v>0</v>
      </c>
      <c r="C83" s="52">
        <f>Materialaufwand!D80</f>
        <v>0</v>
      </c>
      <c r="D83" s="64">
        <f>Materialaufwand!E80</f>
        <v>0</v>
      </c>
      <c r="E83" s="175">
        <f>Materialaufwand!F80</f>
        <v>0</v>
      </c>
      <c r="F83" s="64"/>
      <c r="G83" s="66">
        <f>Materialaufwand!G80</f>
        <v>0</v>
      </c>
      <c r="H83" s="64"/>
      <c r="I83" s="173">
        <f>Materialaufwand!H80</f>
        <v>0</v>
      </c>
      <c r="J83" s="55"/>
      <c r="K83" s="54">
        <f>Materialaufwand!J80</f>
        <v>0</v>
      </c>
      <c r="L83" s="54">
        <f t="shared" si="2"/>
        <v>0</v>
      </c>
    </row>
    <row r="84" spans="1:12" x14ac:dyDescent="0.2">
      <c r="A84" s="52">
        <f>Materialaufwand!B81</f>
        <v>0</v>
      </c>
      <c r="B84" s="52">
        <f>Materialaufwand!C81</f>
        <v>0</v>
      </c>
      <c r="C84" s="52">
        <f>Materialaufwand!D81</f>
        <v>0</v>
      </c>
      <c r="D84" s="64">
        <f>Materialaufwand!E81</f>
        <v>0</v>
      </c>
      <c r="E84" s="175">
        <f>Materialaufwand!F81</f>
        <v>0</v>
      </c>
      <c r="F84" s="64"/>
      <c r="G84" s="66">
        <f>Materialaufwand!G81</f>
        <v>0</v>
      </c>
      <c r="H84" s="64"/>
      <c r="I84" s="173">
        <f>Materialaufwand!H81</f>
        <v>0</v>
      </c>
      <c r="J84" s="55"/>
      <c r="K84" s="54">
        <f>Materialaufwand!J81</f>
        <v>0</v>
      </c>
      <c r="L84" s="54">
        <f t="shared" si="2"/>
        <v>0</v>
      </c>
    </row>
    <row r="85" spans="1:12" x14ac:dyDescent="0.2">
      <c r="A85" s="52">
        <f>Materialaufwand!B82</f>
        <v>0</v>
      </c>
      <c r="B85" s="52">
        <f>Materialaufwand!C82</f>
        <v>0</v>
      </c>
      <c r="C85" s="52">
        <f>Materialaufwand!D82</f>
        <v>0</v>
      </c>
      <c r="D85" s="64">
        <f>Materialaufwand!E82</f>
        <v>0</v>
      </c>
      <c r="E85" s="175">
        <f>Materialaufwand!F82</f>
        <v>0</v>
      </c>
      <c r="F85" s="64"/>
      <c r="G85" s="66">
        <f>Materialaufwand!G82</f>
        <v>0</v>
      </c>
      <c r="H85" s="64"/>
      <c r="I85" s="173">
        <f>Materialaufwand!H82</f>
        <v>0</v>
      </c>
      <c r="J85" s="55"/>
      <c r="K85" s="54">
        <f>Materialaufwand!J82</f>
        <v>0</v>
      </c>
      <c r="L85" s="54">
        <f t="shared" si="2"/>
        <v>0</v>
      </c>
    </row>
    <row r="86" spans="1:12" x14ac:dyDescent="0.2">
      <c r="A86" s="52">
        <f>Materialaufwand!B83</f>
        <v>0</v>
      </c>
      <c r="B86" s="52">
        <f>Materialaufwand!C83</f>
        <v>0</v>
      </c>
      <c r="C86" s="52">
        <f>Materialaufwand!D83</f>
        <v>0</v>
      </c>
      <c r="D86" s="64">
        <f>Materialaufwand!E83</f>
        <v>0</v>
      </c>
      <c r="E86" s="175">
        <f>Materialaufwand!F83</f>
        <v>0</v>
      </c>
      <c r="F86" s="64"/>
      <c r="G86" s="66">
        <f>Materialaufwand!G83</f>
        <v>0</v>
      </c>
      <c r="H86" s="64"/>
      <c r="I86" s="173">
        <f>Materialaufwand!H83</f>
        <v>0</v>
      </c>
      <c r="J86" s="55"/>
      <c r="K86" s="54">
        <f>Materialaufwand!J83</f>
        <v>0</v>
      </c>
      <c r="L86" s="54">
        <f t="shared" si="2"/>
        <v>0</v>
      </c>
    </row>
    <row r="87" spans="1:12" x14ac:dyDescent="0.2">
      <c r="A87" s="52">
        <f>Materialaufwand!B84</f>
        <v>0</v>
      </c>
      <c r="B87" s="52">
        <f>Materialaufwand!C84</f>
        <v>0</v>
      </c>
      <c r="C87" s="52">
        <f>Materialaufwand!D84</f>
        <v>0</v>
      </c>
      <c r="D87" s="64">
        <f>Materialaufwand!E84</f>
        <v>0</v>
      </c>
      <c r="E87" s="175">
        <f>Materialaufwand!F84</f>
        <v>0</v>
      </c>
      <c r="F87" s="64"/>
      <c r="G87" s="66">
        <f>Materialaufwand!G84</f>
        <v>0</v>
      </c>
      <c r="H87" s="64"/>
      <c r="I87" s="173">
        <f>Materialaufwand!H84</f>
        <v>0</v>
      </c>
      <c r="J87" s="55"/>
      <c r="K87" s="54">
        <f>Materialaufwand!J84</f>
        <v>0</v>
      </c>
      <c r="L87" s="54">
        <f t="shared" si="2"/>
        <v>0</v>
      </c>
    </row>
    <row r="88" spans="1:12" x14ac:dyDescent="0.2">
      <c r="A88" s="52">
        <f>Materialaufwand!B85</f>
        <v>0</v>
      </c>
      <c r="B88" s="52">
        <f>Materialaufwand!C85</f>
        <v>0</v>
      </c>
      <c r="C88" s="52">
        <f>Materialaufwand!D85</f>
        <v>0</v>
      </c>
      <c r="D88" s="64">
        <f>Materialaufwand!E85</f>
        <v>0</v>
      </c>
      <c r="E88" s="175">
        <f>Materialaufwand!F85</f>
        <v>0</v>
      </c>
      <c r="F88" s="64"/>
      <c r="G88" s="66">
        <f>Materialaufwand!G85</f>
        <v>0</v>
      </c>
      <c r="H88" s="64"/>
      <c r="I88" s="173">
        <f>Materialaufwand!H85</f>
        <v>0</v>
      </c>
      <c r="J88" s="55"/>
      <c r="K88" s="54">
        <f>Materialaufwand!J85</f>
        <v>0</v>
      </c>
      <c r="L88" s="54">
        <f t="shared" si="2"/>
        <v>0</v>
      </c>
    </row>
    <row r="89" spans="1:12" x14ac:dyDescent="0.2">
      <c r="A89" s="52">
        <f>Materialaufwand!B86</f>
        <v>0</v>
      </c>
      <c r="B89" s="52">
        <f>Materialaufwand!C86</f>
        <v>0</v>
      </c>
      <c r="C89" s="52">
        <f>Materialaufwand!D86</f>
        <v>0</v>
      </c>
      <c r="D89" s="64">
        <f>Materialaufwand!E86</f>
        <v>0</v>
      </c>
      <c r="E89" s="175">
        <f>Materialaufwand!F86</f>
        <v>0</v>
      </c>
      <c r="F89" s="65"/>
      <c r="G89" s="66">
        <f>Materialaufwand!G86</f>
        <v>0</v>
      </c>
      <c r="H89" s="64"/>
      <c r="I89" s="173">
        <f>Materialaufwand!H86</f>
        <v>0</v>
      </c>
      <c r="J89" s="55"/>
      <c r="K89" s="54">
        <f>Materialaufwand!J86</f>
        <v>0</v>
      </c>
      <c r="L89" s="54">
        <f t="shared" si="2"/>
        <v>0</v>
      </c>
    </row>
    <row r="90" spans="1:12" x14ac:dyDescent="0.2">
      <c r="A90" s="52">
        <f>Materialaufwand!B87</f>
        <v>0</v>
      </c>
      <c r="B90" s="52">
        <f>Materialaufwand!C87</f>
        <v>0</v>
      </c>
      <c r="C90" s="52">
        <f>Materialaufwand!D87</f>
        <v>0</v>
      </c>
      <c r="D90" s="64">
        <f>Materialaufwand!E87</f>
        <v>0</v>
      </c>
      <c r="E90" s="175">
        <f>Materialaufwand!F87</f>
        <v>0</v>
      </c>
      <c r="F90" s="64"/>
      <c r="G90" s="66">
        <f>Materialaufwand!G87</f>
        <v>0</v>
      </c>
      <c r="H90" s="64"/>
      <c r="I90" s="173">
        <f>Materialaufwand!H87</f>
        <v>0</v>
      </c>
      <c r="J90" s="55"/>
      <c r="K90" s="54">
        <f>Materialaufwand!J87</f>
        <v>0</v>
      </c>
      <c r="L90" s="54">
        <f t="shared" si="2"/>
        <v>0</v>
      </c>
    </row>
    <row r="91" spans="1:12" x14ac:dyDescent="0.2">
      <c r="A91" s="52">
        <f>Materialaufwand!B88</f>
        <v>0</v>
      </c>
      <c r="B91" s="52">
        <f>Materialaufwand!C88</f>
        <v>0</v>
      </c>
      <c r="C91" s="52">
        <f>Materialaufwand!D88</f>
        <v>0</v>
      </c>
      <c r="D91" s="64">
        <f>Materialaufwand!E88</f>
        <v>0</v>
      </c>
      <c r="E91" s="175">
        <f>Materialaufwand!F88</f>
        <v>0</v>
      </c>
      <c r="F91" s="64"/>
      <c r="G91" s="66">
        <f>Materialaufwand!G88</f>
        <v>0</v>
      </c>
      <c r="H91" s="64"/>
      <c r="I91" s="173">
        <f>Materialaufwand!H88</f>
        <v>0</v>
      </c>
      <c r="J91" s="55"/>
      <c r="K91" s="54">
        <f>Materialaufwand!J88</f>
        <v>0</v>
      </c>
      <c r="L91" s="54">
        <f t="shared" si="2"/>
        <v>0</v>
      </c>
    </row>
    <row r="92" spans="1:12" x14ac:dyDescent="0.2">
      <c r="A92" s="52">
        <f>Materialaufwand!B89</f>
        <v>0</v>
      </c>
      <c r="B92" s="52">
        <f>Materialaufwand!C89</f>
        <v>0</v>
      </c>
      <c r="C92" s="52">
        <f>Materialaufwand!D89</f>
        <v>0</v>
      </c>
      <c r="D92" s="64">
        <f>Materialaufwand!E89</f>
        <v>0</v>
      </c>
      <c r="E92" s="175">
        <f>Materialaufwand!F89</f>
        <v>0</v>
      </c>
      <c r="F92" s="64"/>
      <c r="G92" s="66">
        <f>Materialaufwand!G89</f>
        <v>0</v>
      </c>
      <c r="H92" s="64"/>
      <c r="I92" s="173">
        <f>Materialaufwand!H89</f>
        <v>0</v>
      </c>
      <c r="J92" s="55"/>
      <c r="K92" s="54">
        <f>Materialaufwand!J89</f>
        <v>0</v>
      </c>
      <c r="L92" s="54">
        <f t="shared" si="2"/>
        <v>0</v>
      </c>
    </row>
    <row r="93" spans="1:12" x14ac:dyDescent="0.2">
      <c r="A93" s="52">
        <f>Materialaufwand!B90</f>
        <v>0</v>
      </c>
      <c r="B93" s="52">
        <f>Materialaufwand!C90</f>
        <v>0</v>
      </c>
      <c r="C93" s="52">
        <f>Materialaufwand!D90</f>
        <v>0</v>
      </c>
      <c r="D93" s="64">
        <f>Materialaufwand!E90</f>
        <v>0</v>
      </c>
      <c r="E93" s="175">
        <f>Materialaufwand!F90</f>
        <v>0</v>
      </c>
      <c r="F93" s="64"/>
      <c r="G93" s="66">
        <f>Materialaufwand!G90</f>
        <v>0</v>
      </c>
      <c r="H93" s="64"/>
      <c r="I93" s="173">
        <f>Materialaufwand!H90</f>
        <v>0</v>
      </c>
      <c r="J93" s="55"/>
      <c r="K93" s="54">
        <f>Materialaufwand!J90</f>
        <v>0</v>
      </c>
      <c r="L93" s="54">
        <f t="shared" si="2"/>
        <v>0</v>
      </c>
    </row>
    <row r="94" spans="1:12" x14ac:dyDescent="0.2">
      <c r="A94" s="52">
        <f>Materialaufwand!B91</f>
        <v>0</v>
      </c>
      <c r="B94" s="52">
        <f>Materialaufwand!C91</f>
        <v>0</v>
      </c>
      <c r="C94" s="52">
        <f>Materialaufwand!D91</f>
        <v>0</v>
      </c>
      <c r="D94" s="64">
        <f>Materialaufwand!E91</f>
        <v>0</v>
      </c>
      <c r="E94" s="175">
        <f>Materialaufwand!F91</f>
        <v>0</v>
      </c>
      <c r="F94" s="64"/>
      <c r="G94" s="66">
        <f>Materialaufwand!G91</f>
        <v>0</v>
      </c>
      <c r="H94" s="64"/>
      <c r="I94" s="173">
        <f>Materialaufwand!H91</f>
        <v>0</v>
      </c>
      <c r="J94" s="55"/>
      <c r="K94" s="54">
        <f>Materialaufwand!J91</f>
        <v>0</v>
      </c>
      <c r="L94" s="54">
        <f t="shared" si="2"/>
        <v>0</v>
      </c>
    </row>
    <row r="95" spans="1:12" x14ac:dyDescent="0.2">
      <c r="A95" s="52">
        <f>Materialaufwand!B92</f>
        <v>0</v>
      </c>
      <c r="B95" s="52">
        <f>Materialaufwand!C92</f>
        <v>0</v>
      </c>
      <c r="C95" s="52">
        <f>Materialaufwand!D92</f>
        <v>0</v>
      </c>
      <c r="D95" s="64">
        <f>Materialaufwand!E92</f>
        <v>0</v>
      </c>
      <c r="E95" s="175">
        <f>Materialaufwand!F92</f>
        <v>0</v>
      </c>
      <c r="F95" s="64"/>
      <c r="G95" s="66">
        <f>Materialaufwand!G92</f>
        <v>0</v>
      </c>
      <c r="H95" s="64"/>
      <c r="I95" s="173">
        <f>Materialaufwand!H92</f>
        <v>0</v>
      </c>
      <c r="J95" s="55"/>
      <c r="K95" s="54">
        <f>Materialaufwand!J92</f>
        <v>0</v>
      </c>
      <c r="L95" s="54">
        <f t="shared" si="2"/>
        <v>0</v>
      </c>
    </row>
    <row r="96" spans="1:12" x14ac:dyDescent="0.2">
      <c r="A96" s="52">
        <f>Materialaufwand!B93</f>
        <v>0</v>
      </c>
      <c r="B96" s="52">
        <f>Materialaufwand!C93</f>
        <v>0</v>
      </c>
      <c r="C96" s="52">
        <f>Materialaufwand!D93</f>
        <v>0</v>
      </c>
      <c r="D96" s="64">
        <f>Materialaufwand!E93</f>
        <v>0</v>
      </c>
      <c r="E96" s="175">
        <f>Materialaufwand!F93</f>
        <v>0</v>
      </c>
      <c r="F96" s="64"/>
      <c r="G96" s="66">
        <f>Materialaufwand!G93</f>
        <v>0</v>
      </c>
      <c r="H96" s="64"/>
      <c r="I96" s="173">
        <f>Materialaufwand!H93</f>
        <v>0</v>
      </c>
      <c r="J96" s="55"/>
      <c r="K96" s="54">
        <f>Materialaufwand!J93</f>
        <v>0</v>
      </c>
      <c r="L96" s="54">
        <f t="shared" si="2"/>
        <v>0</v>
      </c>
    </row>
    <row r="97" spans="1:12" x14ac:dyDescent="0.2">
      <c r="A97" s="52">
        <f>Materialaufwand!B94</f>
        <v>0</v>
      </c>
      <c r="B97" s="52">
        <f>Materialaufwand!C94</f>
        <v>0</v>
      </c>
      <c r="C97" s="52">
        <f>Materialaufwand!D94</f>
        <v>0</v>
      </c>
      <c r="D97" s="64">
        <f>Materialaufwand!E94</f>
        <v>0</v>
      </c>
      <c r="E97" s="175">
        <f>Materialaufwand!F94</f>
        <v>0</v>
      </c>
      <c r="F97" s="64"/>
      <c r="G97" s="66">
        <f>Materialaufwand!G94</f>
        <v>0</v>
      </c>
      <c r="H97" s="64"/>
      <c r="I97" s="173">
        <f>Materialaufwand!H94</f>
        <v>0</v>
      </c>
      <c r="J97" s="55"/>
      <c r="K97" s="54">
        <f>Materialaufwand!J94</f>
        <v>0</v>
      </c>
      <c r="L97" s="54">
        <f t="shared" si="2"/>
        <v>0</v>
      </c>
    </row>
    <row r="98" spans="1:12" x14ac:dyDescent="0.2">
      <c r="A98" s="52">
        <f>Materialaufwand!B95</f>
        <v>0</v>
      </c>
      <c r="B98" s="52">
        <f>Materialaufwand!C95</f>
        <v>0</v>
      </c>
      <c r="C98" s="52">
        <f>Materialaufwand!D95</f>
        <v>0</v>
      </c>
      <c r="D98" s="64">
        <f>Materialaufwand!E95</f>
        <v>0</v>
      </c>
      <c r="E98" s="175">
        <f>Materialaufwand!F95</f>
        <v>0</v>
      </c>
      <c r="F98" s="64"/>
      <c r="G98" s="66">
        <f>Materialaufwand!G95</f>
        <v>0</v>
      </c>
      <c r="H98" s="64"/>
      <c r="I98" s="173">
        <f>Materialaufwand!H95</f>
        <v>0</v>
      </c>
      <c r="J98" s="55"/>
      <c r="K98" s="54">
        <f>Materialaufwand!J95</f>
        <v>0</v>
      </c>
      <c r="L98" s="54">
        <f t="shared" si="2"/>
        <v>0</v>
      </c>
    </row>
    <row r="99" spans="1:12" x14ac:dyDescent="0.2">
      <c r="A99" s="52">
        <f>Materialaufwand!B96</f>
        <v>0</v>
      </c>
      <c r="B99" s="52">
        <f>Materialaufwand!C96</f>
        <v>0</v>
      </c>
      <c r="C99" s="52">
        <f>Materialaufwand!D96</f>
        <v>0</v>
      </c>
      <c r="D99" s="64">
        <f>Materialaufwand!E96</f>
        <v>0</v>
      </c>
      <c r="E99" s="175">
        <f>Materialaufwand!F96</f>
        <v>0</v>
      </c>
      <c r="F99" s="64"/>
      <c r="G99" s="66">
        <f>Materialaufwand!G96</f>
        <v>0</v>
      </c>
      <c r="H99" s="64"/>
      <c r="I99" s="173">
        <f>Materialaufwand!H96</f>
        <v>0</v>
      </c>
      <c r="J99" s="55"/>
      <c r="K99" s="54">
        <f>Materialaufwand!J96</f>
        <v>0</v>
      </c>
      <c r="L99" s="54">
        <f t="shared" si="2"/>
        <v>0</v>
      </c>
    </row>
    <row r="100" spans="1:12" x14ac:dyDescent="0.2">
      <c r="A100" s="52">
        <f>Materialaufwand!B97</f>
        <v>0</v>
      </c>
      <c r="B100" s="52">
        <f>Materialaufwand!C97</f>
        <v>0</v>
      </c>
      <c r="C100" s="52">
        <f>Materialaufwand!D97</f>
        <v>0</v>
      </c>
      <c r="D100" s="64">
        <f>Materialaufwand!E97</f>
        <v>0</v>
      </c>
      <c r="E100" s="175">
        <f>Materialaufwand!F97</f>
        <v>0</v>
      </c>
      <c r="F100" s="64"/>
      <c r="G100" s="66">
        <f>Materialaufwand!G97</f>
        <v>0</v>
      </c>
      <c r="H100" s="64"/>
      <c r="I100" s="173">
        <f>Materialaufwand!H97</f>
        <v>0</v>
      </c>
      <c r="J100" s="55"/>
      <c r="K100" s="54">
        <f>Materialaufwand!J97</f>
        <v>0</v>
      </c>
      <c r="L100" s="54">
        <f t="shared" si="2"/>
        <v>0</v>
      </c>
    </row>
    <row r="101" spans="1:12" x14ac:dyDescent="0.2">
      <c r="A101" s="52">
        <f>Materialaufwand!B98</f>
        <v>0</v>
      </c>
      <c r="B101" s="52">
        <f>Materialaufwand!C98</f>
        <v>0</v>
      </c>
      <c r="C101" s="52">
        <f>Materialaufwand!D98</f>
        <v>0</v>
      </c>
      <c r="D101" s="64">
        <f>Materialaufwand!E98</f>
        <v>0</v>
      </c>
      <c r="E101" s="175">
        <f>Materialaufwand!F98</f>
        <v>0</v>
      </c>
      <c r="F101" s="65"/>
      <c r="G101" s="66">
        <f>Materialaufwand!G98</f>
        <v>0</v>
      </c>
      <c r="H101" s="64"/>
      <c r="I101" s="173">
        <f>Materialaufwand!H98</f>
        <v>0</v>
      </c>
      <c r="J101" s="55"/>
      <c r="K101" s="54">
        <f>Materialaufwand!J98</f>
        <v>0</v>
      </c>
      <c r="L101" s="54">
        <f t="shared" si="2"/>
        <v>0</v>
      </c>
    </row>
    <row r="102" spans="1:12" x14ac:dyDescent="0.2">
      <c r="A102" s="52">
        <f>Materialaufwand!B99</f>
        <v>0</v>
      </c>
      <c r="B102" s="52">
        <f>Materialaufwand!C99</f>
        <v>0</v>
      </c>
      <c r="C102" s="52">
        <f>Materialaufwand!D99</f>
        <v>0</v>
      </c>
      <c r="D102" s="64">
        <f>Materialaufwand!E99</f>
        <v>0</v>
      </c>
      <c r="E102" s="175">
        <f>Materialaufwand!F99</f>
        <v>0</v>
      </c>
      <c r="F102" s="64"/>
      <c r="G102" s="66">
        <f>Materialaufwand!G99</f>
        <v>0</v>
      </c>
      <c r="H102" s="64"/>
      <c r="I102" s="173">
        <f>Materialaufwand!H99</f>
        <v>0</v>
      </c>
      <c r="J102" s="55"/>
      <c r="K102" s="54">
        <f>Materialaufwand!J99</f>
        <v>0</v>
      </c>
      <c r="L102" s="54">
        <f t="shared" si="2"/>
        <v>0</v>
      </c>
    </row>
    <row r="103" spans="1:12" x14ac:dyDescent="0.2">
      <c r="A103" s="52">
        <f>Materialaufwand!B100</f>
        <v>0</v>
      </c>
      <c r="B103" s="52">
        <f>Materialaufwand!C100</f>
        <v>0</v>
      </c>
      <c r="C103" s="52">
        <f>Materialaufwand!D100</f>
        <v>0</v>
      </c>
      <c r="D103" s="64">
        <f>Materialaufwand!E100</f>
        <v>0</v>
      </c>
      <c r="E103" s="175">
        <f>Materialaufwand!F100</f>
        <v>0</v>
      </c>
      <c r="F103" s="64"/>
      <c r="G103" s="66">
        <f>Materialaufwand!G100</f>
        <v>0</v>
      </c>
      <c r="H103" s="64"/>
      <c r="I103" s="173">
        <f>Materialaufwand!H100</f>
        <v>0</v>
      </c>
      <c r="J103" s="55"/>
      <c r="K103" s="54">
        <f>Materialaufwand!J100</f>
        <v>0</v>
      </c>
      <c r="L103" s="54">
        <f t="shared" si="2"/>
        <v>0</v>
      </c>
    </row>
    <row r="104" spans="1:12" x14ac:dyDescent="0.2">
      <c r="A104" s="52">
        <f>Materialaufwand!B101</f>
        <v>0</v>
      </c>
      <c r="B104" s="52">
        <f>Materialaufwand!C101</f>
        <v>0</v>
      </c>
      <c r="C104" s="52">
        <f>Materialaufwand!D101</f>
        <v>0</v>
      </c>
      <c r="D104" s="64">
        <f>Materialaufwand!E101</f>
        <v>0</v>
      </c>
      <c r="E104" s="175">
        <f>Materialaufwand!F101</f>
        <v>0</v>
      </c>
      <c r="F104" s="64"/>
      <c r="G104" s="66">
        <f>Materialaufwand!G101</f>
        <v>0</v>
      </c>
      <c r="H104" s="64"/>
      <c r="I104" s="173">
        <f>Materialaufwand!H101</f>
        <v>0</v>
      </c>
      <c r="J104" s="55"/>
      <c r="K104" s="54">
        <f>Materialaufwand!J101</f>
        <v>0</v>
      </c>
      <c r="L104" s="54">
        <f t="shared" si="2"/>
        <v>0</v>
      </c>
    </row>
    <row r="105" spans="1:12" x14ac:dyDescent="0.2">
      <c r="A105" s="52">
        <f>Materialaufwand!B102</f>
        <v>0</v>
      </c>
      <c r="B105" s="52">
        <f>Materialaufwand!C102</f>
        <v>0</v>
      </c>
      <c r="C105" s="52">
        <f>Materialaufwand!D102</f>
        <v>0</v>
      </c>
      <c r="D105" s="64">
        <f>Materialaufwand!E102</f>
        <v>0</v>
      </c>
      <c r="E105" s="175">
        <f>Materialaufwand!F102</f>
        <v>0</v>
      </c>
      <c r="F105" s="64"/>
      <c r="G105" s="66">
        <f>Materialaufwand!G102</f>
        <v>0</v>
      </c>
      <c r="H105" s="64"/>
      <c r="I105" s="173">
        <f>Materialaufwand!H102</f>
        <v>0</v>
      </c>
      <c r="J105" s="55"/>
      <c r="K105" s="54">
        <f>Materialaufwand!J102</f>
        <v>0</v>
      </c>
      <c r="L105" s="54">
        <f t="shared" si="2"/>
        <v>0</v>
      </c>
    </row>
    <row r="106" spans="1:12" x14ac:dyDescent="0.2">
      <c r="A106" s="52">
        <f>Materialaufwand!B103</f>
        <v>0</v>
      </c>
      <c r="B106" s="52">
        <f>Materialaufwand!C103</f>
        <v>0</v>
      </c>
      <c r="C106" s="52">
        <f>Materialaufwand!D103</f>
        <v>0</v>
      </c>
      <c r="D106" s="64">
        <f>Materialaufwand!E103</f>
        <v>0</v>
      </c>
      <c r="E106" s="175">
        <f>Materialaufwand!F103</f>
        <v>0</v>
      </c>
      <c r="F106" s="64"/>
      <c r="G106" s="66">
        <f>Materialaufwand!G103</f>
        <v>0</v>
      </c>
      <c r="H106" s="64"/>
      <c r="I106" s="173">
        <f>Materialaufwand!H103</f>
        <v>0</v>
      </c>
      <c r="J106" s="55"/>
      <c r="K106" s="54">
        <f>Materialaufwand!J103</f>
        <v>0</v>
      </c>
      <c r="L106" s="54">
        <f t="shared" si="2"/>
        <v>0</v>
      </c>
    </row>
    <row r="107" spans="1:12" x14ac:dyDescent="0.2">
      <c r="A107" s="52">
        <f>Materialaufwand!B104</f>
        <v>0</v>
      </c>
      <c r="B107" s="52">
        <f>Materialaufwand!C104</f>
        <v>0</v>
      </c>
      <c r="C107" s="52">
        <f>Materialaufwand!D104</f>
        <v>0</v>
      </c>
      <c r="D107" s="64">
        <f>Materialaufwand!E104</f>
        <v>0</v>
      </c>
      <c r="E107" s="175">
        <f>Materialaufwand!F104</f>
        <v>0</v>
      </c>
      <c r="F107" s="64"/>
      <c r="G107" s="66">
        <f>Materialaufwand!G104</f>
        <v>0</v>
      </c>
      <c r="H107" s="64"/>
      <c r="I107" s="173">
        <f>Materialaufwand!H104</f>
        <v>0</v>
      </c>
      <c r="J107" s="55"/>
      <c r="K107" s="54">
        <f>Materialaufwand!J104</f>
        <v>0</v>
      </c>
      <c r="L107" s="54">
        <f t="shared" si="2"/>
        <v>0</v>
      </c>
    </row>
    <row r="108" spans="1:12" x14ac:dyDescent="0.2">
      <c r="A108" s="52">
        <f>Materialaufwand!B105</f>
        <v>0</v>
      </c>
      <c r="B108" s="52">
        <f>Materialaufwand!C105</f>
        <v>0</v>
      </c>
      <c r="C108" s="52">
        <f>Materialaufwand!D105</f>
        <v>0</v>
      </c>
      <c r="D108" s="64">
        <f>Materialaufwand!E105</f>
        <v>0</v>
      </c>
      <c r="E108" s="175">
        <f>Materialaufwand!F105</f>
        <v>0</v>
      </c>
      <c r="F108" s="64"/>
      <c r="G108" s="66">
        <f>Materialaufwand!G105</f>
        <v>0</v>
      </c>
      <c r="H108" s="64"/>
      <c r="I108" s="173">
        <f>Materialaufwand!H105</f>
        <v>0</v>
      </c>
      <c r="J108" s="55"/>
      <c r="K108" s="54">
        <f>Materialaufwand!J105</f>
        <v>0</v>
      </c>
      <c r="L108" s="54">
        <f t="shared" si="2"/>
        <v>0</v>
      </c>
    </row>
    <row r="109" spans="1:12" x14ac:dyDescent="0.2">
      <c r="A109" s="52">
        <f>Materialaufwand!B106</f>
        <v>0</v>
      </c>
      <c r="B109" s="52">
        <f>Materialaufwand!C106</f>
        <v>0</v>
      </c>
      <c r="C109" s="52">
        <f>Materialaufwand!D106</f>
        <v>0</v>
      </c>
      <c r="D109" s="64">
        <f>Materialaufwand!E106</f>
        <v>0</v>
      </c>
      <c r="E109" s="175">
        <f>Materialaufwand!F106</f>
        <v>0</v>
      </c>
      <c r="F109" s="64"/>
      <c r="G109" s="66">
        <f>Materialaufwand!G106</f>
        <v>0</v>
      </c>
      <c r="H109" s="64"/>
      <c r="I109" s="173">
        <f>Materialaufwand!H106</f>
        <v>0</v>
      </c>
      <c r="J109" s="55"/>
      <c r="K109" s="54">
        <f>Materialaufwand!J106</f>
        <v>0</v>
      </c>
      <c r="L109" s="54">
        <f t="shared" si="2"/>
        <v>0</v>
      </c>
    </row>
    <row r="110" spans="1:12" x14ac:dyDescent="0.2">
      <c r="A110" s="52">
        <f>Materialaufwand!B107</f>
        <v>0</v>
      </c>
      <c r="B110" s="52">
        <f>Materialaufwand!C107</f>
        <v>0</v>
      </c>
      <c r="C110" s="52">
        <f>Materialaufwand!D107</f>
        <v>0</v>
      </c>
      <c r="D110" s="64">
        <f>Materialaufwand!E107</f>
        <v>0</v>
      </c>
      <c r="E110" s="175">
        <f>Materialaufwand!F107</f>
        <v>0</v>
      </c>
      <c r="F110" s="64"/>
      <c r="G110" s="66">
        <f>Materialaufwand!G107</f>
        <v>0</v>
      </c>
      <c r="H110" s="64"/>
      <c r="I110" s="173">
        <f>Materialaufwand!H107</f>
        <v>0</v>
      </c>
      <c r="J110" s="55"/>
      <c r="K110" s="54">
        <f>Materialaufwand!J107</f>
        <v>0</v>
      </c>
      <c r="L110" s="54">
        <f t="shared" si="2"/>
        <v>0</v>
      </c>
    </row>
    <row r="111" spans="1:12" x14ac:dyDescent="0.2">
      <c r="A111" s="52">
        <f>Materialaufwand!B108</f>
        <v>0</v>
      </c>
      <c r="B111" s="52">
        <f>Materialaufwand!C108</f>
        <v>0</v>
      </c>
      <c r="C111" s="52">
        <f>Materialaufwand!D108</f>
        <v>0</v>
      </c>
      <c r="D111" s="64">
        <f>Materialaufwand!E108</f>
        <v>0</v>
      </c>
      <c r="E111" s="175">
        <f>Materialaufwand!F108</f>
        <v>0</v>
      </c>
      <c r="F111" s="64"/>
      <c r="G111" s="66">
        <f>Materialaufwand!G108</f>
        <v>0</v>
      </c>
      <c r="H111" s="64"/>
      <c r="I111" s="173">
        <f>Materialaufwand!H108</f>
        <v>0</v>
      </c>
      <c r="J111" s="55"/>
      <c r="K111" s="54">
        <f>Materialaufwand!J108</f>
        <v>0</v>
      </c>
      <c r="L111" s="54">
        <f t="shared" si="2"/>
        <v>0</v>
      </c>
    </row>
    <row r="112" spans="1:12" x14ac:dyDescent="0.2">
      <c r="A112" s="52">
        <f>Materialaufwand!B109</f>
        <v>0</v>
      </c>
      <c r="B112" s="52">
        <f>Materialaufwand!C109</f>
        <v>0</v>
      </c>
      <c r="C112" s="52">
        <f>Materialaufwand!D109</f>
        <v>0</v>
      </c>
      <c r="D112" s="64">
        <f>Materialaufwand!E109</f>
        <v>0</v>
      </c>
      <c r="E112" s="175">
        <f>Materialaufwand!F109</f>
        <v>0</v>
      </c>
      <c r="F112" s="64"/>
      <c r="G112" s="66">
        <f>Materialaufwand!G109</f>
        <v>0</v>
      </c>
      <c r="H112" s="64"/>
      <c r="I112" s="173">
        <f>Materialaufwand!H109</f>
        <v>0</v>
      </c>
      <c r="J112" s="55"/>
      <c r="K112" s="54">
        <f>Materialaufwand!J109</f>
        <v>0</v>
      </c>
      <c r="L112" s="54">
        <f t="shared" si="2"/>
        <v>0</v>
      </c>
    </row>
    <row r="113" spans="1:12" s="213" customFormat="1" x14ac:dyDescent="0.2">
      <c r="A113" s="211">
        <f>Materialaufwand!B110</f>
        <v>0</v>
      </c>
      <c r="B113" s="211">
        <f>Materialaufwand!C110</f>
        <v>0</v>
      </c>
      <c r="C113" s="211">
        <f>Materialaufwand!D110</f>
        <v>0</v>
      </c>
      <c r="D113" s="214">
        <f>Materialaufwand!E110</f>
        <v>0</v>
      </c>
      <c r="E113" s="215">
        <f>Materialaufwand!F110</f>
        <v>0</v>
      </c>
      <c r="F113" s="214"/>
      <c r="G113" s="214">
        <f>Materialaufwand!G110</f>
        <v>0</v>
      </c>
      <c r="H113" s="214"/>
      <c r="I113" s="212">
        <f>Materialaufwand!H110</f>
        <v>0</v>
      </c>
      <c r="J113" s="212"/>
      <c r="K113" s="212">
        <f>Materialaufwand!J110</f>
        <v>0</v>
      </c>
      <c r="L113" s="212">
        <f t="shared" si="2"/>
        <v>0</v>
      </c>
    </row>
    <row r="114" spans="1:12" s="213" customFormat="1" x14ac:dyDescent="0.2">
      <c r="A114" s="216">
        <f>Materialaufwand!B111</f>
        <v>0</v>
      </c>
      <c r="B114" s="216">
        <f>Materialaufwand!C111</f>
        <v>0</v>
      </c>
      <c r="C114" s="216">
        <f>Materialaufwand!D111</f>
        <v>0</v>
      </c>
      <c r="D114" s="217">
        <f>Materialaufwand!E111</f>
        <v>0</v>
      </c>
      <c r="E114" s="218">
        <f>Materialaufwand!F111</f>
        <v>0</v>
      </c>
      <c r="F114" s="217"/>
      <c r="G114" s="217">
        <f>Materialaufwand!G111</f>
        <v>0</v>
      </c>
      <c r="H114" s="217"/>
      <c r="I114" s="219">
        <f>Materialaufwand!H111</f>
        <v>0</v>
      </c>
      <c r="J114" s="219"/>
      <c r="K114" s="219">
        <f>Materialaufwand!J111</f>
        <v>0</v>
      </c>
      <c r="L114" s="219">
        <f t="shared" si="2"/>
        <v>0</v>
      </c>
    </row>
    <row r="115" spans="1:12" s="213" customFormat="1" x14ac:dyDescent="0.2">
      <c r="A115" s="216">
        <f>Materialaufwand!B112</f>
        <v>0</v>
      </c>
      <c r="B115" s="216">
        <f>Materialaufwand!C112</f>
        <v>0</v>
      </c>
      <c r="C115" s="216">
        <f>Materialaufwand!D112</f>
        <v>0</v>
      </c>
      <c r="D115" s="217">
        <f>Materialaufwand!E112</f>
        <v>0</v>
      </c>
      <c r="E115" s="218">
        <f>Materialaufwand!F112</f>
        <v>0</v>
      </c>
      <c r="F115" s="217"/>
      <c r="G115" s="217">
        <f>Materialaufwand!G112</f>
        <v>0</v>
      </c>
      <c r="H115" s="217"/>
      <c r="I115" s="219">
        <f>Materialaufwand!H112</f>
        <v>0</v>
      </c>
      <c r="J115" s="219"/>
      <c r="K115" s="219">
        <f>Materialaufwand!J112</f>
        <v>0</v>
      </c>
      <c r="L115" s="219">
        <f t="shared" si="2"/>
        <v>0</v>
      </c>
    </row>
    <row r="116" spans="1:12" x14ac:dyDescent="0.2">
      <c r="B116" s="30"/>
      <c r="C116" s="30"/>
      <c r="D116" s="30"/>
      <c r="E116" s="30"/>
      <c r="F116" s="30"/>
      <c r="G116" s="30"/>
      <c r="H116" s="30"/>
      <c r="I116" s="30"/>
      <c r="J116" s="30"/>
      <c r="K116" s="30"/>
      <c r="L116" s="30"/>
    </row>
    <row r="117" spans="1:12" x14ac:dyDescent="0.2">
      <c r="B117" s="30"/>
      <c r="C117" s="30"/>
      <c r="D117" s="30"/>
      <c r="E117" s="30"/>
      <c r="F117" s="30"/>
      <c r="G117" s="30"/>
      <c r="H117" s="30"/>
      <c r="I117" s="30"/>
      <c r="J117" s="30"/>
      <c r="K117" s="30"/>
      <c r="L117" s="30"/>
    </row>
    <row r="118" spans="1:12" x14ac:dyDescent="0.2">
      <c r="B118" s="30"/>
      <c r="C118" s="30"/>
      <c r="D118" s="30"/>
      <c r="E118" s="30"/>
      <c r="F118" s="30"/>
      <c r="G118" s="30"/>
      <c r="H118" s="30"/>
      <c r="I118" s="30"/>
      <c r="J118" s="30"/>
      <c r="K118" s="30"/>
      <c r="L118" s="30"/>
    </row>
    <row r="119" spans="1:12" x14ac:dyDescent="0.2">
      <c r="B119" s="30"/>
      <c r="C119" s="30"/>
      <c r="D119" s="30"/>
      <c r="E119" s="30"/>
      <c r="F119" s="30"/>
      <c r="G119" s="30"/>
      <c r="H119" s="30"/>
      <c r="I119" s="30"/>
      <c r="J119" s="30"/>
      <c r="K119" s="30"/>
      <c r="L119" s="30"/>
    </row>
    <row r="120" spans="1:12" x14ac:dyDescent="0.2">
      <c r="B120" s="30"/>
      <c r="C120" s="30"/>
      <c r="D120" s="30"/>
      <c r="E120" s="30"/>
      <c r="F120" s="30"/>
      <c r="G120" s="30"/>
      <c r="H120" s="30"/>
      <c r="I120" s="30"/>
      <c r="J120" s="30"/>
      <c r="K120" s="30"/>
      <c r="L120" s="30"/>
    </row>
    <row r="121" spans="1:12" x14ac:dyDescent="0.2">
      <c r="B121" s="30"/>
      <c r="C121" s="30"/>
      <c r="D121" s="30"/>
      <c r="E121" s="30"/>
      <c r="F121" s="30"/>
      <c r="G121" s="30"/>
      <c r="H121" s="30"/>
      <c r="I121" s="30"/>
      <c r="J121" s="30"/>
      <c r="K121" s="30"/>
      <c r="L121" s="30"/>
    </row>
    <row r="122" spans="1:12" x14ac:dyDescent="0.2">
      <c r="B122" s="30"/>
      <c r="C122" s="30"/>
      <c r="D122" s="30"/>
      <c r="E122" s="30"/>
      <c r="F122" s="30"/>
      <c r="G122" s="30"/>
      <c r="H122" s="30"/>
    </row>
    <row r="123" spans="1:12" x14ac:dyDescent="0.2">
      <c r="B123" s="30"/>
      <c r="C123" s="30"/>
      <c r="D123" s="30"/>
      <c r="E123" s="30"/>
      <c r="F123" s="30"/>
      <c r="G123" s="30"/>
      <c r="H123" s="30"/>
    </row>
    <row r="124" spans="1:12" x14ac:dyDescent="0.2">
      <c r="B124" s="30"/>
      <c r="C124" s="30"/>
      <c r="D124" s="30"/>
      <c r="E124" s="30"/>
      <c r="F124" s="30"/>
      <c r="G124" s="30"/>
      <c r="H124" s="30"/>
    </row>
    <row r="125" spans="1:12" x14ac:dyDescent="0.2">
      <c r="B125" s="30"/>
      <c r="C125" s="30"/>
      <c r="D125" s="30"/>
      <c r="E125" s="30"/>
      <c r="F125" s="30"/>
      <c r="G125" s="30"/>
      <c r="H125" s="30"/>
    </row>
    <row r="126" spans="1:12" x14ac:dyDescent="0.2">
      <c r="B126" s="30"/>
      <c r="C126" s="30"/>
      <c r="D126" s="30"/>
      <c r="E126" s="30"/>
      <c r="F126" s="30"/>
      <c r="G126" s="30"/>
      <c r="H126" s="30"/>
    </row>
    <row r="127" spans="1:12" x14ac:dyDescent="0.2">
      <c r="B127" s="30"/>
      <c r="C127" s="30"/>
      <c r="D127" s="30"/>
      <c r="E127" s="30"/>
      <c r="F127" s="30"/>
      <c r="G127" s="30"/>
      <c r="H127" s="30"/>
    </row>
  </sheetData>
  <sheetProtection sheet="1" formatCells="0" formatRows="0" insertRows="0"/>
  <mergeCells count="6">
    <mergeCell ref="K2:L2"/>
    <mergeCell ref="I13:J13"/>
    <mergeCell ref="K13:L13"/>
    <mergeCell ref="E13:F13"/>
    <mergeCell ref="G13:H13"/>
    <mergeCell ref="D7:H7"/>
  </mergeCells>
  <conditionalFormatting sqref="D16:J16 J40:J41 B3:XFD5 A8:XFD8 A6:XFD6 F17:F25 D17:E115 H17:H25 G17:G115 I17:I115 K16:L115 B7:C7">
    <cfRule type="cellIs" dxfId="35" priority="37" operator="equal">
      <formula>0</formula>
    </cfRule>
  </conditionalFormatting>
  <conditionalFormatting sqref="F26:F35 H26:H35">
    <cfRule type="cellIs" dxfId="34" priority="36" operator="equal">
      <formula>0</formula>
    </cfRule>
  </conditionalFormatting>
  <conditionalFormatting sqref="F36:F39 F70 F111:F115 H111:H115 H70 H36:H39">
    <cfRule type="cellIs" dxfId="33" priority="35" operator="equal">
      <formula>0</formula>
    </cfRule>
  </conditionalFormatting>
  <conditionalFormatting sqref="J115">
    <cfRule type="cellIs" dxfId="32" priority="30" operator="equal">
      <formula>0</formula>
    </cfRule>
  </conditionalFormatting>
  <conditionalFormatting sqref="J17:J25">
    <cfRule type="cellIs" dxfId="31" priority="34" operator="equal">
      <formula>0</formula>
    </cfRule>
  </conditionalFormatting>
  <conditionalFormatting sqref="J26:J34">
    <cfRule type="cellIs" dxfId="30" priority="33" operator="equal">
      <formula>0</formula>
    </cfRule>
  </conditionalFormatting>
  <conditionalFormatting sqref="J35">
    <cfRule type="cellIs" dxfId="29" priority="32" operator="equal">
      <formula>0</formula>
    </cfRule>
  </conditionalFormatting>
  <conditionalFormatting sqref="J36:J39 J70 J111:J114">
    <cfRule type="cellIs" dxfId="28" priority="31" operator="equal">
      <formula>0</formula>
    </cfRule>
  </conditionalFormatting>
  <conditionalFormatting sqref="K2">
    <cfRule type="cellIs" dxfId="27" priority="29" operator="equal">
      <formula>0</formula>
    </cfRule>
  </conditionalFormatting>
  <conditionalFormatting sqref="C2:J2 A2:A5 N2:XFD2">
    <cfRule type="cellIs" dxfId="26" priority="28" operator="equal">
      <formula>0</formula>
    </cfRule>
  </conditionalFormatting>
  <conditionalFormatting sqref="F40:F41 F52:F57 H52:H57 H40:H41">
    <cfRule type="cellIs" dxfId="25" priority="26" operator="equal">
      <formula>0</formula>
    </cfRule>
  </conditionalFormatting>
  <conditionalFormatting sqref="F58:F67 H58:H67">
    <cfRule type="cellIs" dxfId="24" priority="25" operator="equal">
      <formula>0</formula>
    </cfRule>
  </conditionalFormatting>
  <conditionalFormatting sqref="F68:F69 H68:H69">
    <cfRule type="cellIs" dxfId="23" priority="24" operator="equal">
      <formula>0</formula>
    </cfRule>
  </conditionalFormatting>
  <conditionalFormatting sqref="J52:J57">
    <cfRule type="cellIs" dxfId="22" priority="23" operator="equal">
      <formula>0</formula>
    </cfRule>
  </conditionalFormatting>
  <conditionalFormatting sqref="J58:J66">
    <cfRule type="cellIs" dxfId="21" priority="22" operator="equal">
      <formula>0</formula>
    </cfRule>
  </conditionalFormatting>
  <conditionalFormatting sqref="J67">
    <cfRule type="cellIs" dxfId="20" priority="21" operator="equal">
      <formula>0</formula>
    </cfRule>
  </conditionalFormatting>
  <conditionalFormatting sqref="J68:J69">
    <cfRule type="cellIs" dxfId="19" priority="20" operator="equal">
      <formula>0</formula>
    </cfRule>
  </conditionalFormatting>
  <conditionalFormatting sqref="F71:F78 H71:H78">
    <cfRule type="cellIs" dxfId="18" priority="19" operator="equal">
      <formula>0</formula>
    </cfRule>
  </conditionalFormatting>
  <conditionalFormatting sqref="F79:F88 H79:H88">
    <cfRule type="cellIs" dxfId="17" priority="18" operator="equal">
      <formula>0</formula>
    </cfRule>
  </conditionalFormatting>
  <conditionalFormatting sqref="F89:F92 H89:H92">
    <cfRule type="cellIs" dxfId="16" priority="17" operator="equal">
      <formula>0</formula>
    </cfRule>
  </conditionalFormatting>
  <conditionalFormatting sqref="J71:J78">
    <cfRule type="cellIs" dxfId="15" priority="16" operator="equal">
      <formula>0</formula>
    </cfRule>
  </conditionalFormatting>
  <conditionalFormatting sqref="J79:J87">
    <cfRule type="cellIs" dxfId="14" priority="15" operator="equal">
      <formula>0</formula>
    </cfRule>
  </conditionalFormatting>
  <conditionalFormatting sqref="J88">
    <cfRule type="cellIs" dxfId="13" priority="14" operator="equal">
      <formula>0</formula>
    </cfRule>
  </conditionalFormatting>
  <conditionalFormatting sqref="J89:J92">
    <cfRule type="cellIs" dxfId="12" priority="13" operator="equal">
      <formula>0</formula>
    </cfRule>
  </conditionalFormatting>
  <conditionalFormatting sqref="F93:F100 H93:H100">
    <cfRule type="cellIs" dxfId="11" priority="12" operator="equal">
      <formula>0</formula>
    </cfRule>
  </conditionalFormatting>
  <conditionalFormatting sqref="F101:F110 H101:H110">
    <cfRule type="cellIs" dxfId="10" priority="11" operator="equal">
      <formula>0</formula>
    </cfRule>
  </conditionalFormatting>
  <conditionalFormatting sqref="J93:J100">
    <cfRule type="cellIs" dxfId="9" priority="10" operator="equal">
      <formula>0</formula>
    </cfRule>
  </conditionalFormatting>
  <conditionalFormatting sqref="J101:J109">
    <cfRule type="cellIs" dxfId="8" priority="9" operator="equal">
      <formula>0</formula>
    </cfRule>
  </conditionalFormatting>
  <conditionalFormatting sqref="J110">
    <cfRule type="cellIs" dxfId="7" priority="8" operator="equal">
      <formula>0</formula>
    </cfRule>
  </conditionalFormatting>
  <conditionalFormatting sqref="F42 H42">
    <cfRule type="cellIs" dxfId="6" priority="7" operator="equal">
      <formula>0</formula>
    </cfRule>
  </conditionalFormatting>
  <conditionalFormatting sqref="F43:F51 H43:H51">
    <cfRule type="cellIs" dxfId="5" priority="6" operator="equal">
      <formula>0</formula>
    </cfRule>
  </conditionalFormatting>
  <conditionalFormatting sqref="J42">
    <cfRule type="cellIs" dxfId="4" priority="5" operator="equal">
      <formula>0</formula>
    </cfRule>
  </conditionalFormatting>
  <conditionalFormatting sqref="J43:J51">
    <cfRule type="cellIs" dxfId="3" priority="4" operator="equal">
      <formula>0</formula>
    </cfRule>
  </conditionalFormatting>
  <conditionalFormatting sqref="I7:XFD7">
    <cfRule type="cellIs" dxfId="2" priority="3" operator="equal">
      <formula>0</formula>
    </cfRule>
  </conditionalFormatting>
  <conditionalFormatting sqref="A7">
    <cfRule type="cellIs" dxfId="1" priority="2" operator="equal">
      <formula>0</formula>
    </cfRule>
  </conditionalFormatting>
  <conditionalFormatting sqref="A16:D115">
    <cfRule type="cellIs" dxfId="0" priority="1" operator="equal">
      <formula>0</formula>
    </cfRule>
  </conditionalFormatting>
  <pageMargins left="0.70866141732283472" right="0.51181102362204722" top="0.74803149606299213" bottom="0.74803149606299213" header="0.31496062992125984" footer="0.31496062992125984"/>
  <pageSetup paperSize="9" scale="80" fitToHeight="0" orientation="landscape" r:id="rId1"/>
  <ignoredErrors>
    <ignoredError sqref="A16:D111 A112:D11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39306C8A-925A-406B-93F1-4871A16E1B5B}">
          <x14:formula1>
            <xm:f>Arbeitspakete!$E$11:$E$26</xm:f>
          </x14:formula1>
          <xm:sqref>A16:A115</xm:sqref>
        </x14:dataValidation>
        <x14:dataValidation type="list" allowBlank="1" showInputMessage="1" showErrorMessage="1" xr:uid="{9EB7DCAD-D0D3-4E5B-BC4F-366359107379}">
          <x14:formula1>
            <xm:f>Projektteam!$E$12:$E$41</xm:f>
          </x14:formula1>
          <xm:sqref>C16:C115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Hinweise</vt:lpstr>
      <vt:lpstr>Projektteam</vt:lpstr>
      <vt:lpstr>Arbeitspakete</vt:lpstr>
      <vt:lpstr>Personalaufwand</vt:lpstr>
      <vt:lpstr>Materialaufwand</vt:lpstr>
      <vt:lpstr>Übersicht</vt:lpstr>
      <vt:lpstr>Jahrestranchen</vt:lpstr>
      <vt:lpstr>Abrechnung Personalaufwand</vt:lpstr>
      <vt:lpstr>Abrechnung Materialaufwand</vt:lpstr>
      <vt:lpstr>Daten</vt:lpstr>
      <vt:lpstr>'Abrechnung Materialaufwand'!Druckbereich</vt:lpstr>
      <vt:lpstr>'Abrechnung Personalaufwand'!Druckbereich</vt:lpstr>
      <vt:lpstr>Arbeitspakete!Druckbereich</vt:lpstr>
      <vt:lpstr>Hinweise!Druckbereich</vt:lpstr>
      <vt:lpstr>Jahrestranchen!Druckbereich</vt:lpstr>
      <vt:lpstr>Materialaufwand!Druckbereich</vt:lpstr>
      <vt:lpstr>Personalaufwand!Druckbereich</vt:lpstr>
      <vt:lpstr>Projektteam!Druckbereich</vt:lpstr>
      <vt:lpstr>Übersicht!Druckbereich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APH21-26_Beitragsgesuch Finanzen</dc:title>
  <dc:creator>Aebischer Christian BAFU</dc:creator>
  <cp:lastModifiedBy>Aebischer Christian BAFU</cp:lastModifiedBy>
  <cp:lastPrinted>2023-06-21T06:42:37Z</cp:lastPrinted>
  <dcterms:created xsi:type="dcterms:W3CDTF">2020-10-12T16:39:43Z</dcterms:created>
  <dcterms:modified xsi:type="dcterms:W3CDTF">2023-06-21T06:54:20Z</dcterms:modified>
  <cp:contentStatus>V2.1</cp:contentStatus>
</cp:coreProperties>
</file>